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corecard" sheetId="2" state="visible" r:id="rId4"/>
    <sheet name="Findings" sheetId="3" state="visible" r:id="rId5"/>
    <sheet name="Weekly QA" sheetId="4" state="visible" r:id="rId6"/>
    <sheet name="Plan" sheetId="5" state="visible" r:id="rId7"/>
  </sheets>
  <definedNames>
    <definedName function="false" hidden="true" localSheetId="2" name="_xlnm._FilterDatabase" vbProcedure="false">Findings!$A$1:$I$16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<sst xmlns="http://schemas.openxmlformats.org/spreadsheetml/2006/main" count="398" uniqueCount="292">
  <si>
    <t xml:space="preserve">Royal Apparel — review workbook</t>
  </si>
  <si>
    <t xml:space="preserve">royalapparel.net · Digital Marketing &amp; Ecommerce Coordinator · read Sep 28, 2026 · Mousa Batarseh</t>
  </si>
  <si>
    <t xml:space="preserve">What this is</t>
  </si>
  <si>
    <t xml:space="preserve">The spreadsheet behind mousabatarseh.com/royal-apparel-review/. Scorecard: the 29 public-page checks with the evidence behind each score (type a new score in the yellow cells and everything recalculates). Findings: the 6 role-specific findings with counts, fixes and the files that prove them. Weekly QA: the checks I would run every Monday for this store, pre-filled with today's result. Plan: 30/60/90 days.</t>
  </si>
  <si>
    <t xml:space="preserve">Score</t>
  </si>
  <si>
    <t xml:space="preserve">77.6/100, grade B (Strong). Against the ShelfMark Michigan index of 21 stores it would rank 12 of 21. Coverage 100% (29 of 29 checks verified).</t>
  </si>
  <si>
    <t xml:space="preserve">Method</t>
  </si>
  <si>
    <t xml:space="preserve">Public pages only: homepage, robots.txt, sitemap, category and product pages, policy pages. Nothing was logged into, carted or submitted. Scores describe a snapshot on the audit date; every finding names the page and the count. No health, legal or financial claim language was evaluated.</t>
  </si>
  <si>
    <t xml:space="preserve">Author</t>
  </si>
  <si>
    <t xml:space="preserve">Mousa Batarseh · hireme@mousabatarseh.com · mousabatarseh.com · linkedin.com/in/mousabatarseh</t>
  </si>
  <si>
    <t xml:space="preserve">Scorecard — royalapparel.net</t>
  </si>
  <si>
    <t xml:space="preserve">Type 0, 1, 2 or U in column C to re-score. Pillar %, score, grade and rank recalculate.</t>
  </si>
  <si>
    <t xml:space="preserve">ID</t>
  </si>
  <si>
    <t xml:space="preserve">Check</t>
  </si>
  <si>
    <t xml:space="preserve">Pillar</t>
  </si>
  <si>
    <t xml:space="preserve">Evidence (Sep 28, 2026)</t>
  </si>
  <si>
    <t xml:space="preserve">Scores 2 when…</t>
  </si>
  <si>
    <t xml:space="preserve">Scores 1 when…</t>
  </si>
  <si>
    <t xml:space="preserve">Scores 0 when…</t>
  </si>
  <si>
    <t xml:space="preserve">F1</t>
  </si>
  <si>
    <t xml:space="preserve">HTTPS</t>
  </si>
  <si>
    <t xml:space="preserve">F</t>
  </si>
  <si>
    <t xml:space="preserve">https serves 200 with HSTS, but http://royalapparel.net/ also returns 200 (same 515-byte stub), no 301 to https (redirect-chains.txt)</t>
  </si>
  <si>
    <t xml:space="preserve">Site serves on https (final URL https)</t>
  </si>
  <si>
    <t xml:space="preserve">Mixed / uncertain</t>
  </si>
  <si>
    <t xml:space="preserve">http only</t>
  </si>
  <si>
    <t xml:space="preserve">F2</t>
  </si>
  <si>
    <t xml:space="preserve">robots.txt</t>
  </si>
  <si>
    <t xml:space="preserve">robots.txt: 2 Disallow lines (search &amp; preview URLs only) + 'Sitemap: https://royalapparel.net/sitemap.xml'</t>
  </si>
  <si>
    <t xml:space="preserve">Present, does not block products/categories, contains a Sitemap: line</t>
  </si>
  <si>
    <t xml:space="preserve">Present but no Sitemap line, or blocks something important</t>
  </si>
  <si>
    <t xml:space="preserve">Missing, or Disallow: / for everything</t>
  </si>
  <si>
    <t xml:space="preserve">F3</t>
  </si>
  <si>
    <t xml:space="preserve">XML sitemap</t>
  </si>
  <si>
    <t xml:space="preserve">sitemap.xml 200, 1,063 URLs incl. 248 /product/ URLs; but 408 CGI catalog_browse URLs that 301, plus cart.p/login.p/404 entries</t>
  </si>
  <si>
    <t xml:space="preserve">Reachable and includes product/category (or article) URLs</t>
  </si>
  <si>
    <t xml:space="preserve">Reachable but thin / only static pages</t>
  </si>
  <si>
    <t xml:space="preserve">Not reachable</t>
  </si>
  <si>
    <t xml:space="preserve">F4</t>
  </si>
  <si>
    <t xml:space="preserve">Title tags</t>
  </si>
  <si>
    <t xml:space="preserve">Home 'USA-Made Wholesale Apparel &amp; Eco-Friendly Clothing | Royal Apparel | Royal Wholesale'; PDP 'Unisex Short Sleeve Tee | Royal Wholesale'</t>
  </si>
  <si>
    <t xml:space="preserve">Homepage title is descriptive (brand + what/where) AND a sampled product title is unique and descriptive</t>
  </si>
  <si>
    <t xml:space="preserve">Present but generic / duplicated / templated</t>
  </si>
  <si>
    <t xml:space="preserve">Missing or just 'Home'</t>
  </si>
  <si>
    <t xml:space="preserve">F5</t>
  </si>
  <si>
    <t xml:space="preserve">Meta descriptions</t>
  </si>
  <si>
    <t xml:space="preserve">Home meta 'Premium blank apparel made in the USA…'; PDP 5051 meta specific; but /Category/Men/ has none and 6/20 PDPs use one auto-template</t>
  </si>
  <si>
    <t xml:space="preserve">Specific meta description on homepage AND on a sampled product page</t>
  </si>
  <si>
    <t xml:space="preserve">On one only, or templated / duplicated</t>
  </si>
  <si>
    <t xml:space="preserve">None</t>
  </si>
  <si>
    <t xml:space="preserve">F6</t>
  </si>
  <si>
    <t xml:space="preserve">Canonical tags</t>
  </si>
  <si>
    <t xml:space="preserve">No &lt;link rel=canonical&gt; on /index, /Category/Men/ or any of 20 PDPs; only the 515-byte meta-refresh stub at / carries one</t>
  </si>
  <si>
    <t xml:space="preserve">Canonical present on homepage AND product page</t>
  </si>
  <si>
    <t xml:space="preserve">On one only</t>
  </si>
  <si>
    <t xml:space="preserve">F7</t>
  </si>
  <si>
    <t xml:space="preserve">Structured data</t>
  </si>
  <si>
    <t xml:space="preserve">PDP LD+JSON: 2 separate Product blocks; Offer has availability:'' url:''; aggregateRating 5/326 identical on 19/19; no BreadcrumbList</t>
  </si>
  <si>
    <t xml:space="preserve">Product/Breadcrumb schema evidence seen on product pages</t>
  </si>
  <si>
    <t xml:space="preserve">Partial evidence (e.g. breadcrumb schema only)</t>
  </si>
  <si>
    <t xml:space="preserve">None seen where expected</t>
  </si>
  <si>
    <t xml:space="preserve">F8</t>
  </si>
  <si>
    <t xml:space="preserve">Clean URLs</t>
  </si>
  <si>
    <t xml:space="preserve">/product/5051/Unisex-Short-Sleeve-Tee.html readable; but nav + 408 sitemap URLs use catalog_browse.p?site=B2B&amp;layout=Baseb2b&amp;browsepath=205</t>
  </si>
  <si>
    <t xml:space="preserve">Readable hyphenated product/category URLs, no session IDs</t>
  </si>
  <si>
    <t xml:space="preserve">Readable but awkward separators or numeric IDs appended</t>
  </si>
  <si>
    <t xml:space="preserve">Query-string-only product URLs</t>
  </si>
  <si>
    <t xml:space="preserve">C1</t>
  </si>
  <si>
    <t xml:space="preserve">Product titles</t>
  </si>
  <si>
    <t xml:space="preserve">C</t>
  </si>
  <si>
    <t xml:space="preserve">H1 '5051 Unisex Short Sleeve Tee', '5001w Women's Short Sleeve Tee'; 19/20 sampled names follow type+fabric+item pattern</t>
  </si>
  <si>
    <t xml:space="preserve">Descriptive and consistent (brand / type / size or count)</t>
  </si>
  <si>
    <t xml:space="preserve">Partially descriptive</t>
  </si>
  <si>
    <t xml:space="preserve">Vague / inconsistent</t>
  </si>
  <si>
    <t xml:space="preserve">C2</t>
  </si>
  <si>
    <t xml:space="preserve">Descriptions</t>
  </si>
  <si>
    <t xml:space="preserve">5051 description 64 words (fabric oz, seams, tear-away label); 5001W 79 words; 17/19 live sampled PDPs &gt;=50 words</t>
  </si>
  <si>
    <t xml:space="preserve">&gt;=50 words of specific copy on both sampled products</t>
  </si>
  <si>
    <t xml:space="preserve">Short / boilerplate (&lt;50 words) or only one product</t>
  </si>
  <si>
    <t xml:space="preserve">Missing</t>
  </si>
  <si>
    <t xml:space="preserve">C3</t>
  </si>
  <si>
    <t xml:space="preserve">Imagery</t>
  </si>
  <si>
    <t xml:space="preserve">5051 prodJSON: 107 alt-view images; rendered alts like 'Unisex Short Sleeve Tee BLACK Back'; 5001W 51 images</t>
  </si>
  <si>
    <t xml:space="preserve">&gt;=2 images per product (gallery) with alt text</t>
  </si>
  <si>
    <t xml:space="preserve">One image, or missing alt text</t>
  </si>
  <si>
    <t xml:space="preserve">None / placeholder</t>
  </si>
  <si>
    <t xml:space="preserve">C4</t>
  </si>
  <si>
    <t xml:space="preserve">Price &amp; availability</t>
  </si>
  <si>
    <t xml:space="preserve">Public price: prodJSON regPrice 6.98, view_item value 6.98; per-size stock is JS-only (show_stock false; Offer availability '')</t>
  </si>
  <si>
    <t xml:space="preserve">Price AND stock state visible (B2B: clear 'login for pricing' plus how to get an account)</t>
  </si>
  <si>
    <t xml:space="preserve">Price only, no availability</t>
  </si>
  <si>
    <t xml:space="preserve">Neither / unclear</t>
  </si>
  <si>
    <t xml:space="preserve">C5</t>
  </si>
  <si>
    <t xml:space="preserve">Variants &amp; specs</t>
  </si>
  <si>
    <t xml:space="preserve">5051: 28 colors x 9 sizes (XS-5X) in prodJSON, size row rendered in HTML, Spec Sheet PDF link, fabric weight in copy</t>
  </si>
  <si>
    <t xml:space="preserve">Structured variant selectors and/or a spec table</t>
  </si>
  <si>
    <t xml:space="preserve">Variants only described in text</t>
  </si>
  <si>
    <t xml:space="preserve">None where expected</t>
  </si>
  <si>
    <t xml:space="preserve">C6</t>
  </si>
  <si>
    <t xml:space="preserve">Taxonomy &amp; breadcrumbs</t>
  </si>
  <si>
    <t xml:space="preserve">23 categories incl. Kids &gt; Infant/Toddler/Youth, but 0 breadcrumb markup on /Category/Men/ or any of 20 PDPs</t>
  </si>
  <si>
    <t xml:space="preserve">Logical category tree (&gt;=2 levels) AND breadcrumbs</t>
  </si>
  <si>
    <t xml:space="preserve">Categories but no breadcrumbs</t>
  </si>
  <si>
    <t xml:space="preserve">Flat / none</t>
  </si>
  <si>
    <t xml:space="preserve">C7</t>
  </si>
  <si>
    <t xml:space="preserve">Filters &amp; sort</t>
  </si>
  <si>
    <t xml:space="preserve">/Category/Men/: filters Color, Fabric, Item Type, Sleeve Length, Neckline, Tear Away, USA or Import; sort Default/Product ID/Name/Price</t>
  </si>
  <si>
    <t xml:space="preserve">Filters (price / type / attribute) AND sort on category pages</t>
  </si>
  <si>
    <t xml:space="preserve">Sort or pagination only</t>
  </si>
  <si>
    <t xml:space="preserve">C8</t>
  </si>
  <si>
    <t xml:space="preserve">Site search</t>
  </si>
  <si>
    <t xml:space="preserve">Header search -&gt; catalog_browse.p?searchText=5051 returns 9 results, 5051 first (h1 'Search for: 5051')</t>
  </si>
  <si>
    <t xml:space="preserve">Search box with a results page</t>
  </si>
  <si>
    <t xml:space="preserve">Search present but weak / unclear</t>
  </si>
  <si>
    <t xml:space="preserve">B1</t>
  </si>
  <si>
    <t xml:space="preserve">Primary CTA</t>
  </si>
  <si>
    <t xml:space="preserve">B</t>
  </si>
  <si>
    <t xml:space="preserve">PDP add-to-cart is built by /js/catalog_product.js ('.addToCartBtn', 'Add To Cart Click'); not in server HTML; home CTA 'CREATE AN ACCOUNT'</t>
  </si>
  <si>
    <t xml:space="preserve">Add to cart / order / request a quote prominent on product page AND homepage</t>
  </si>
  <si>
    <t xml:space="preserve">Present but buried</t>
  </si>
  <si>
    <t xml:space="preserve">No path to buy or enquire</t>
  </si>
  <si>
    <t xml:space="preserve">B2</t>
  </si>
  <si>
    <t xml:space="preserve">Shipping &amp; returns</t>
  </si>
  <si>
    <t xml:space="preserve">/shipping: free freight on orders &gt;= $350 (+$9.95 handling, per warehouse); /customer-service: RA number, 20% restocking, 10-day window</t>
  </si>
  <si>
    <t xml:space="preserve">Shipping AND returns info with specifics (thresholds, timelines) linked from product page or footer</t>
  </si>
  <si>
    <t xml:space="preserve">Generic policy page only</t>
  </si>
  <si>
    <t xml:space="preserve">B3</t>
  </si>
  <si>
    <t xml:space="preserve">Checkout access</t>
  </si>
  <si>
    <t xml:space="preserve">'CREATE ACCOUNT' -&gt; /customer/account/login/; customer_registration.p + web_checkout.p exist; guest checkout not verifiable</t>
  </si>
  <si>
    <t xml:space="preserve">Guest checkout, or for B2B a clear become-a-customer application with steps</t>
  </si>
  <si>
    <t xml:space="preserve">Account required but sign-up exists</t>
  </si>
  <si>
    <t xml:space="preserve">No way to buy online</t>
  </si>
  <si>
    <t xml:space="preserve">B4</t>
  </si>
  <si>
    <t xml:space="preserve">Merchandising</t>
  </si>
  <si>
    <t xml:space="preserve">/index: 4-slide hero (files dated 20260909-20260923), tiles Women/Men/Heavyweight/Vintage, nav Best Sellers/New/Sale, all 200</t>
  </si>
  <si>
    <t xml:space="preserve">Homepage features collections / seasonal / new / best sellers with working links</t>
  </si>
  <si>
    <t xml:space="preserve">Static links only</t>
  </si>
  <si>
    <t xml:space="preserve">B5</t>
  </si>
  <si>
    <t xml:space="preserve">Trust signals</t>
  </si>
  <si>
    <t xml:space="preserve">/royal-apparel-reviews 200 + Made-in-USA badges; PDP rating hardcoded 5/326 on 19/19 PDPs; footer /eco-certifications link 404s</t>
  </si>
  <si>
    <t xml:space="preserve">Product or store reviews PLUS guarantees / awards / secure badges</t>
  </si>
  <si>
    <t xml:space="preserve">One type only</t>
  </si>
  <si>
    <t xml:space="preserve">T1</t>
  </si>
  <si>
    <t xml:space="preserve">Contact</t>
  </si>
  <si>
    <t xml:space="preserve">T</t>
  </si>
  <si>
    <t xml:space="preserve">/customer-service: Tel 866.769.2517, Fax 631.922.8438, 91 Cabot Court Hauppauge NY 11788, hours Mon-Fri 9-5:30 EST, inquiry form</t>
  </si>
  <si>
    <t xml:space="preserve">Phone + physical address + form or email</t>
  </si>
  <si>
    <t xml:space="preserve">Form or email only</t>
  </si>
  <si>
    <t xml:space="preserve">T2</t>
  </si>
  <si>
    <t xml:space="preserve">About</t>
  </si>
  <si>
    <t xml:space="preserve">/about-royal-apparel: 264-word founding story (early 1990s, Manhattan Garment District) + links to usa-made, go-green, our-team</t>
  </si>
  <si>
    <t xml:space="preserve">Substantial about / story page</t>
  </si>
  <si>
    <t xml:space="preserve">Brief</t>
  </si>
  <si>
    <t xml:space="preserve">T3</t>
  </si>
  <si>
    <t xml:space="preserve">Policies</t>
  </si>
  <si>
    <t xml:space="preserve">/privacy 200 and /Terms 200 linked in footer; Termly 'Do Not Sell or Share' links; UserWay widget but no accessibility statement page seen</t>
  </si>
  <si>
    <t xml:space="preserve">Privacy AND terms (accessibility statement is a bonus)</t>
  </si>
  <si>
    <t xml:space="preserve">One</t>
  </si>
  <si>
    <t xml:space="preserve">T4</t>
  </si>
  <si>
    <t xml:space="preserve">Social</t>
  </si>
  <si>
    <t xml:space="preserve">Footer links Facebook, X, Instagram, YouTube, Pinterest, TikTok (6 profiles) with aria-labels</t>
  </si>
  <si>
    <t xml:space="preserve">&gt;=2 linked profiles</t>
  </si>
  <si>
    <t xml:space="preserve">T5</t>
  </si>
  <si>
    <t xml:space="preserve">Accessibility basics</t>
  </si>
  <si>
    <t xml:space="preserve">No skip link on /index or PDP; product imgs have alts; carousel has ARIA; 6 home dropdown banners + 90 imgs on /Category/Men/ lack alt</t>
  </si>
  <si>
    <t xml:space="preserve">Skip link AND alt text on product images (or an accessibility statement)</t>
  </si>
  <si>
    <t xml:space="preserve">Some</t>
  </si>
  <si>
    <t xml:space="preserve">Images without alt and no skip link</t>
  </si>
  <si>
    <t xml:space="preserve">N1</t>
  </si>
  <si>
    <t xml:space="preserve">Blog / news freshness</t>
  </si>
  <si>
    <t xml:space="preserve">N</t>
  </si>
  <si>
    <t xml:space="preserve">/in-the-news (footer 'News') has 47 words of intro and no posts or dates; newest sitemap lastmod is 2024-07-23</t>
  </si>
  <si>
    <t xml:space="preserve">A dated post within the last 90 days</t>
  </si>
  <si>
    <t xml:space="preserve">Blog exists but stale or undated</t>
  </si>
  <si>
    <t xml:space="preserve">N2</t>
  </si>
  <si>
    <t xml:space="preserve">Guides / FAQ</t>
  </si>
  <si>
    <t xml:space="preserve">Help Center support.royalapparel.com (FAQ 'Definitions, How to's') + guides /our-fabrics-information, /fabric-weights, /colors</t>
  </si>
  <si>
    <t xml:space="preserve">FAQ AND guides / recipes / how-tos</t>
  </si>
  <si>
    <t xml:space="preserve">FAQ only, or one guide</t>
  </si>
  <si>
    <t xml:space="preserve">N3</t>
  </si>
  <si>
    <t xml:space="preserve">Locations / where to buy</t>
  </si>
  <si>
    <t xml:space="preserve">HQ address on /customer-service; 'East Coast + West Coast Distribution' on PDP; store_locator.p is a bare 'Store Locator Template'</t>
  </si>
  <si>
    <t xml:space="preserve">Locator or locations page with addresses &amp; hours (B2B: service area / depots)</t>
  </si>
  <si>
    <t xml:space="preserve">A bare list</t>
  </si>
  <si>
    <t xml:space="preserve">Results</t>
  </si>
  <si>
    <t xml:space="preserve">Name</t>
  </si>
  <si>
    <t xml:space="preserve">Weight</t>
  </si>
  <si>
    <t xml:space="preserve">Verified</t>
  </si>
  <si>
    <t xml:space="preserve">Points</t>
  </si>
  <si>
    <t xml:space="preserve">Pillar %</t>
  </si>
  <si>
    <t xml:space="preserve">Findability</t>
  </si>
  <si>
    <t xml:space="preserve">Catalog</t>
  </si>
  <si>
    <t xml:space="preserve">Buy</t>
  </si>
  <si>
    <t xml:space="preserve">Trust</t>
  </si>
  <si>
    <t xml:space="preserve">Content</t>
  </si>
  <si>
    <t xml:space="preserve">Grade</t>
  </si>
  <si>
    <t xml:space="preserve">Verified checks</t>
  </si>
  <si>
    <t xml:space="preserve">Coverage</t>
  </si>
  <si>
    <t xml:space="preserve">Would rank on the Michigan index (of 21)</t>
  </si>
  <si>
    <t xml:space="preserve">Michigan index average</t>
  </si>
  <si>
    <t xml:space="preserve">Weakest pillar</t>
  </si>
  <si>
    <t xml:space="preserve">Finding</t>
  </si>
  <si>
    <t xml:space="preserve">Count / sample</t>
  </si>
  <si>
    <t xml:space="preserve">Maps to (posting duty)</t>
  </si>
  <si>
    <t xml:space="preserve">Why it matters</t>
  </si>
  <si>
    <t xml:space="preserve">Fix</t>
  </si>
  <si>
    <t xml:space="preserve">Evidence (captures/)</t>
  </si>
  <si>
    <t xml:space="preserve">Status</t>
  </si>
  <si>
    <t xml:space="preserve">S</t>
  </si>
  <si>
    <t xml:space="preserve">Fresh, on-brand homepage merchandising</t>
  </si>
  <si>
    <t xml:space="preserve">The four hero slides were produced within the last three weeks (files dated Sep 9–23, 2026), all four link to live pages, the carousel is ARIA-labelled, and the Women / Men / Heavyweight / Vintage Washed tiles carry descriptive alt text.</t>
  </si>
  <si>
    <t xml:space="preserve">Strength</t>
  </si>
  <si>
    <t xml:space="preserve">Unusually deep product data and imagery</t>
  </si>
  <si>
    <t xml:space="preserve">Style 5051 ships 28 colors × 9 sizes (XS–5X) with 107 alt-view images and specific alts (“Unisex Short Sleeve Tee BLACK Back”); the 19 live sampled PDPs average about 73 words of real spec copy. Product URLs are self-healing — /product/5051/anything.html, /product/5051/ and the CGI form all 301 to the canonical slug.</t>
  </si>
  <si>
    <t xml:space="preserve">Clear wholesale terms and a search that respects style numbers</t>
  </si>
  <si>
    <t xml:space="preserve">Prices are public; /shipping states the rule precisely (free freight at $350 per warehouse, $9.95 handling, in-stock only, updated Oct 30, 2025); customer service lists phone, address, hours and the RA returns process. Searching “5051” returns the style in position 1.</t>
  </si>
  <si>
    <t xml:space="preserve">The homepage is a meta-refresh stub; four hostnames answer 200 and no page carries a canonical</t>
  </si>
  <si>
    <t xml:space="preserve">4 of 4 host/protocol variants return 200 · 0 of 24 HTML pages with a canonical · lowercase /category/men/ also 200</t>
  </si>
  <si>
    <t xml:space="preserve">Technical SEO</t>
  </si>
  <si>
    <t xml:space="preserve">The posting owns technical SEO and GEO. With no canonicals and four live hostnames, link equity and AI-crawler citations split across duplicates, and the homepage's own signals point at an empty stub.</t>
  </si>
  <si>
    <t xml:space="preserve">At the web server: 301 http → https and non-www → www; serve the homepage at / and 301 /index to it (or the reverse — one of the two); delete the stub. In the layout template: a self-referencing canonical on every page built from the pretty path. Case-fold category paths and 301 the slash-less form.</t>
  </si>
  <si>
    <t xml:space="preserve">home-root.html, home-root-nonwww.html, redirect-chains.txt, home-marketing-p.html, index.txt</t>
  </si>
  <si>
    <t xml:space="preserve">Prototyped</t>
  </si>
  <si>
    <t xml:space="preserve">The sitemap is 38% redirects, lists checkout and login pages, and serves dead products as 200</t>
  </si>
  <si>
    <t xml:space="preserve">408 of 1,063 URLs are redirecting CGI category links · 16 cart/login/checkout pages · 0 of 248 product URLs with lastmod · 3 of 20 sampled products dead or obsolete but 200</t>
  </si>
  <si>
    <t xml:space="preserve">Deactivate discontinued items · crawlability</t>
  </si>
  <si>
    <t xml:space="preserve">“Deactivate discontinued items” is the posting's first merchandising duty; a sitemap that spends 40% of its entries on redirects and lists the checkout tells Google the catalog is unmaintained.</t>
  </si>
  <si>
    <t xml:space="preserve">Regenerate the sitemap nightly from the catalog: only www pretty URLs (/index, /Category/…/, /Accessory-Type/…/, /product/{style}/{slug}.html, landing pages) with a real lastmod per product; exclude obsolete items, Product-Not-Found styles and every CGI template; serve it on the www host and update robots.txt. Return 404 or 410 for retired styles and 301 obsolete styles to their replacement where the PDP already names one.</t>
  </si>
  <si>
    <t xml:space="preserve">sitemap.xml, sitemap-urls.txt, robots.txt, product-15250006.html, product-20055.html, product-32112.html, pdp-sample-analysis.json</t>
  </si>
  <si>
    <t xml:space="preserve">Product schema is split in two, blank on availability, and carries the same 5★ / 326-review rating on every product</t>
  </si>
  <si>
    <t xml:space="preserve">19 of 19 PDPs with two Product blocks · 19 of 19 with Offer.availability “” · 19 of 19 identical aggregateRating 5 / 326 · 0 of 20 BreadcrumbList, og:image, GTIN or MPN · 150 of 150 color hexes set to FFFFFF</t>
  </si>
  <si>
    <t xml:space="preserve">Feeds &amp; structured data</t>
  </si>
  <si>
    <t xml:space="preserve">The posting asks for feed optimization and marketplace product data. Google's product rich results need one Product with brand, offers.availability and an authentic rating; a sitewide fabricated review count is what gets Merchant Center listings disapproved.</t>
  </si>
  <si>
    <t xml:space="preserve">In the product template, output one Product: name, sku/mpn (the style code), brand (Royal Apparel, or Basic Supply Co. when the mill code is BSC), the image array, plain-text description, an AggregateOffer from the low/high wholesale price with availability derived from the same quantity the page already uses, no aggregateRating unless it comes from real reviews, plus BreadcrumbList and og:image. Fill hexColor from the swatch palette and export GTIN per SKU in the feed.</t>
  </si>
  <si>
    <t xml:space="preserve">product-5051.html, product-5001W.html, product-5051-prodJSON.json, pdp-sample-analysis.json</t>
  </si>
  <si>
    <t xml:space="preserve">GA4 receives products without names, views without currency and no list attribution</t>
  </si>
  <si>
    <t xml:space="preserve">21 of 21 category impressions with blank item_name and item_brand · 20 of 20 view_item pushes without currency or brand · page-level push array-wrapped on every template · 0 view_item_list or select_item events anywhere</t>
  </si>
  <si>
    <t xml:space="preserve">Validate GA4 and tag-manager tracking</t>
  </si>
  <si>
    <t xml:space="preserve">The posting says “validate GA4 and tag-manager tracking” and build the dashboards. With these payloads, item reports show IDs without names, revenue-less views and no attribution for the merchandising the coordinator is meant to optimize.</t>
  </si>
  <si>
    <t xml:space="preserve">Change the page push to a plain object; emit view_item_list on listings with item_list_id, item_list_name and complete items (name from the description, brand from the mill code, numeric price, index) and select_item on click; send view_item with currency, value and item-level price, brand and variant; replace the UA-shaped related push with a second view_item_list; standardize add_to_cart on currency. Verify in GTM Preview and GA4 DebugView, then add a data-quality tile (name and price coverage) to the dashboard.</t>
  </si>
  <si>
    <t xml:space="preserve">home-marketing-p.html, category-men.html, product-5051.html, product-5001W.html, js-catalog_product.js</t>
  </si>
  <si>
    <t xml:space="preserve">Category grid: 21 of 136 Men's products in the HTML, $0.00 tiles, “New” on everything, Men = Unisex</t>
  </si>
  <si>
    <t xml:space="preserve">21 of 136 products (15%) present in HTML · 3 of 21 tiles at $0.00 · 21 of 21 flagged new · position 1 is an imported tee · Men (136) = Unisex (136) · 90 of 359 images without alt</t>
  </si>
  <si>
    <t xml:space="preserve">Website merchandising</t>
  </si>
  <si>
    <t xml:space="preserve">Tagged product groups, sort order, deactivating items and category curation are the core of the posting, and the data shows the levers are not being used.</t>
  </si>
  <si>
    <t xml:space="preserve">Server-render the first page of cards with real pagination links and a canonical; give custom-dye programs a “Request pricing” tile instead of $0.00; reset isNew to a 60-day window from the street date; canonicalize Men to Unisex or curate a distinct Men's assortment; 301 the Face-Cover slug to /Category/Accessories/; pin Royal-made styles above Basic Supply Co. imports on USA-positioned categories and in style-number search.</t>
  </si>
  <si>
    <t xml:space="preserve">category-men.html, category-men-browse-data.json, category-face-cover-accessories.html, search-5051.html</t>
  </si>
  <si>
    <t xml:space="preserve">Size charts are images labelled “Pick your color”, no product video, a News page with no news, a footer link that 404s sitewide</t>
  </si>
  <si>
    <t xml:space="preserve">18 chart images, 0 tables · 13 of 15 chart alts read “Pick your color” · 0 of 19 PDPs with video · 0 dated posts on /in-the-news · 1 footer link → 404 on every page · 38 of 38 image filenames are timestamps</t>
  </si>
  <si>
    <t xml:space="preserve">Content, photography, video</t>
  </si>
  <si>
    <t xml:space="preserve">An AI answer engine cannot read a size chart that is a JPEG labelled “Pick your color,” and a news page with no news undercuts the story the company is paying trade press to tell.</t>
  </si>
  <si>
    <t xml:space="preserve">Rebuild the size charts as HTML tables (one per fit, inch and cm) and surface the matching table in the PDP Specs tab; fix the 13 alts. Publish the three 2025–26 stories on /in-the-news with dates and NewsArticle schema, then a monthly cadence from new-style drops. Point Eco-Certifications at a real page or remove it. Shoot short colorway clips for the top 20 styles and set the video fields the template already reads. Name new uploads by style and color.</t>
  </si>
  <si>
    <t xml:space="preserve">product-specifications.html, in-the-news.html, home-marketing-p.html, pdp-sample-analysis.json, index.txt</t>
  </si>
  <si>
    <t xml:space="preserve">Documented</t>
  </si>
  <si>
    <t xml:space="preserve">·</t>
  </si>
  <si>
    <t xml:space="preserve">The Corporation JSON-LD on every page has empty url and logo fields.</t>
  </si>
  <si>
    <t xml:space="preserve">Noted</t>
  </si>
  <si>
    <t xml:space="preserve">robots.txt correctly disallows search-result and preview URLs; the search page itself has no noindex, so the disallow is the only guard.</t>
  </si>
  <si>
    <t xml:space="preserve">Three copies of jQuery load on every page (2.2.2, 3.3.1, and a broken entity-encoded path).</t>
  </si>
  <si>
    <t xml:space="preserve">The related-products strip surfaces deep clearance beside core styles (a $6.00 toddler tee at $0.99) — 19 such rows across the 20 sampled PDPs; worth confirming those prices are intended.</t>
  </si>
  <si>
    <t xml:space="preserve">store_locator.p is in the sitemap but renders the unconfigured “Store Locator Template.”</t>
  </si>
  <si>
    <t xml:space="preserve">No skip link on any page; the UserWay widget is loaded instead.</t>
  </si>
  <si>
    <t xml:space="preserve">Weekly QA — the Monday checks for this store</t>
  </si>
  <si>
    <t xml:space="preserve">One row per check. Type the result each week; keep the history as new columns.</t>
  </si>
  <si>
    <t xml:space="preserve">#</t>
  </si>
  <si>
    <t xml:space="preserve">How (public page / feed)</t>
  </si>
  <si>
    <t xml:space="preserve">Owner</t>
  </si>
  <si>
    <t xml:space="preserve">Today</t>
  </si>
  <si>
    <t xml:space="preserve">Result today</t>
  </si>
  <si>
    <t xml:space="preserve">Threshold / action</t>
  </si>
  <si>
    <t xml:space="preserve">Re-check: The homepage is a meta-refresh stub; four hostnames answer 200 and no page carries a canonical</t>
  </si>
  <si>
    <t xml:space="preserve">Ops</t>
  </si>
  <si>
    <t xml:space="preserve">2026-09-28</t>
  </si>
  <si>
    <t xml:space="preserve">Fix per Findings</t>
  </si>
  <si>
    <t xml:space="preserve">Re-check: The sitemap is 38% redirects, lists checkout and login pages, and serves dead products as 200</t>
  </si>
  <si>
    <t xml:space="preserve">Re-check: Product schema is split in two, blank on availability, and carries the same 5★ / 326-review rating on every product</t>
  </si>
  <si>
    <t xml:space="preserve">Re-check: GA4 receives products without names, views without currency and no list attribution</t>
  </si>
  <si>
    <t xml:space="preserve">Re-check: Category grid: 21 of 136 Men's products in the HTML, $0.00 tiles, “New” on everything, Men = Unisex</t>
  </si>
  <si>
    <t xml:space="preserve">Re-check: Size charts are images labelled “Pick your color”, no product video, a News page with no news, a footer link that 404s sitewide</t>
  </si>
  <si>
    <t xml:space="preserve">30 / 60 / 90 days</t>
  </si>
  <si>
    <t xml:space="preserve">Day 30</t>
  </si>
  <si>
    <t xml:space="preserve">Hostname and homepage redirects, canonical tag in the layout template</t>
  </si>
  <si>
    <t xml:space="preserve">Regenerated sitemap from the catalog; 404/410 for retired styles</t>
  </si>
  <si>
    <t xml:space="preserve">GA4 payload fixes verified in DebugView; data-quality tile on the dashboard</t>
  </si>
  <si>
    <t xml:space="preserve">Day 60</t>
  </si>
  <si>
    <t xml:space="preserve">One Product schema with real availability and brand; hexColor and GTIN filled for the feeds</t>
  </si>
  <si>
    <t xml:space="preserve">Server-rendered category cards with pagination; New window and Request-pricing tiles; Accessories slug renamed</t>
  </si>
  <si>
    <t xml:space="preserve">Size charts as tables; alt-text fixes; the three press stories on /in-the-news</t>
  </si>
  <si>
    <t xml:space="preserve">Day 90</t>
  </si>
  <si>
    <t xml:space="preserve">Google Shopping and Faire feeds rebuilt from the corrected attributes; Sage and ASI data exports on a schedule</t>
  </si>
  <si>
    <t xml:space="preserve">Colorway video for the top 20 styles</t>
  </si>
  <si>
    <t xml:space="preserve">Monthly merchandising review: New collection, sort order, sale rows, discontinued items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</si>
</sst>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.0"/>
    <numFmt numFmtId="167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1D1A"/>
      <name val="Arial"/>
      <family val="0"/>
      <charset val="1"/>
    </font>
    <font>
      <sz val="11"/>
      <color rgb="FF6B6660"/>
      <name val="Arial"/>
      <family val="0"/>
      <charset val="1"/>
    </font>
    <font>
      <b val="true"/>
      <sz val="10"/>
      <color rgb="FF1F1D1A"/>
      <name val="Arial"/>
      <family val="0"/>
      <charset val="1"/>
    </font>
    <font>
      <sz val="10"/>
      <color rgb="FF1F1D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C8451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1D1A"/>
        <bgColor rgb="FF33330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A"/>
      </left>
      <right style="thin">
        <color rgb="FFD9D4CA"/>
      </right>
      <top style="thin">
        <color rgb="FFD9D4CA"/>
      </top>
      <bottom style="thin">
        <color rgb="FFD9D4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1D1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4C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660"/>
      <rgbColor rgb="FF969696"/>
      <rgbColor rgb="FF003366"/>
      <rgbColor rgb="FF339966"/>
      <rgbColor rgb="FF003300"/>
      <rgbColor rgb="FF333300"/>
      <rgbColor rgb="FFC8451F"/>
      <rgbColor rgb="FF993366"/>
      <rgbColor rgb="FF333399"/>
      <rgbColor rgb="FF1F1D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6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75" hidden="false" customHeight="true" outlineLevel="0" collapsed="false">
      <c r="B5" s="3" t="s">
        <v>2</v>
      </c>
      <c r="C5" s="4" t="s">
        <v>3</v>
      </c>
    </row>
    <row r="6" customFormat="false" ht="30" hidden="false" customHeight="true" outlineLevel="0" collapsed="false">
      <c r="B6" s="3" t="s">
        <v>4</v>
      </c>
      <c r="C6" s="4" t="s">
        <v>5</v>
      </c>
    </row>
    <row r="7" customFormat="false" ht="45" hidden="false" customHeight="true" outlineLevel="0" collapsed="false">
      <c r="B7" s="3" t="s">
        <v>6</v>
      </c>
      <c r="C7" s="4" t="s">
        <v>7</v>
      </c>
    </row>
    <row r="8" customFormat="false" ht="30" hidden="false" customHeight="true" outlineLevel="0" collapsed="false">
      <c r="B8" s="3" t="s">
        <v>8</v>
      </c>
      <c r="C8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8"/>
    <col collapsed="false" customWidth="true" hidden="false" outlineLevel="0" max="4" min="4" style="0" width="10"/>
    <col collapsed="false" customWidth="true" hidden="false" outlineLevel="0" max="5" min="5" style="0" width="70"/>
    <col collapsed="false" customWidth="true" hidden="false" outlineLevel="0" max="8" min="6" style="0" width="40"/>
  </cols>
  <sheetData>
    <row r="1" customFormat="false" ht="22.05" hidden="false" customHeight="false" outlineLevel="0" collapsed="false">
      <c r="A1" s="1" t="s">
        <v>10</v>
      </c>
    </row>
    <row r="2" customFormat="false" ht="15" hidden="false" customHeight="false" outlineLevel="0" collapsed="false">
      <c r="A2" s="2" t="s">
        <v>11</v>
      </c>
    </row>
    <row r="4" customFormat="false" ht="15" hidden="false" customHeight="false" outlineLevel="0" collapsed="false">
      <c r="A4" s="5" t="s">
        <v>12</v>
      </c>
      <c r="B4" s="5" t="s">
        <v>13</v>
      </c>
      <c r="C4" s="5" t="s">
        <v>4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</row>
    <row r="5" customFormat="false" ht="43.5" hidden="false" customHeight="true" outlineLevel="0" collapsed="false">
      <c r="A5" s="6" t="s">
        <v>19</v>
      </c>
      <c r="B5" s="7" t="s">
        <v>20</v>
      </c>
      <c r="C5" s="8" t="n">
        <v>1</v>
      </c>
      <c r="D5" s="6" t="s">
        <v>21</v>
      </c>
      <c r="E5" s="9" t="s">
        <v>22</v>
      </c>
      <c r="F5" s="9" t="s">
        <v>23</v>
      </c>
      <c r="G5" s="9" t="s">
        <v>24</v>
      </c>
      <c r="H5" s="9" t="s">
        <v>25</v>
      </c>
    </row>
    <row r="6" customFormat="false" ht="43.5" hidden="false" customHeight="true" outlineLevel="0" collapsed="false">
      <c r="A6" s="6" t="s">
        <v>26</v>
      </c>
      <c r="B6" s="7" t="s">
        <v>27</v>
      </c>
      <c r="C6" s="8" t="n">
        <v>2</v>
      </c>
      <c r="D6" s="6" t="s">
        <v>21</v>
      </c>
      <c r="E6" s="9" t="s">
        <v>28</v>
      </c>
      <c r="F6" s="9" t="s">
        <v>29</v>
      </c>
      <c r="G6" s="9" t="s">
        <v>30</v>
      </c>
      <c r="H6" s="9" t="s">
        <v>31</v>
      </c>
    </row>
    <row r="7" customFormat="false" ht="43.5" hidden="false" customHeight="true" outlineLevel="0" collapsed="false">
      <c r="A7" s="6" t="s">
        <v>32</v>
      </c>
      <c r="B7" s="7" t="s">
        <v>33</v>
      </c>
      <c r="C7" s="8" t="n">
        <v>2</v>
      </c>
      <c r="D7" s="6" t="s">
        <v>21</v>
      </c>
      <c r="E7" s="9" t="s">
        <v>34</v>
      </c>
      <c r="F7" s="9" t="s">
        <v>35</v>
      </c>
      <c r="G7" s="9" t="s">
        <v>36</v>
      </c>
      <c r="H7" s="9" t="s">
        <v>37</v>
      </c>
    </row>
    <row r="8" customFormat="false" ht="43.5" hidden="false" customHeight="true" outlineLevel="0" collapsed="false">
      <c r="A8" s="6" t="s">
        <v>38</v>
      </c>
      <c r="B8" s="7" t="s">
        <v>39</v>
      </c>
      <c r="C8" s="8" t="n">
        <v>2</v>
      </c>
      <c r="D8" s="6" t="s">
        <v>21</v>
      </c>
      <c r="E8" s="9" t="s">
        <v>40</v>
      </c>
      <c r="F8" s="9" t="s">
        <v>41</v>
      </c>
      <c r="G8" s="9" t="s">
        <v>42</v>
      </c>
      <c r="H8" s="9" t="s">
        <v>43</v>
      </c>
    </row>
    <row r="9" customFormat="false" ht="43.5" hidden="false" customHeight="true" outlineLevel="0" collapsed="false">
      <c r="A9" s="6" t="s">
        <v>44</v>
      </c>
      <c r="B9" s="7" t="s">
        <v>45</v>
      </c>
      <c r="C9" s="8" t="n">
        <v>2</v>
      </c>
      <c r="D9" s="6" t="s">
        <v>21</v>
      </c>
      <c r="E9" s="9" t="s">
        <v>46</v>
      </c>
      <c r="F9" s="9" t="s">
        <v>47</v>
      </c>
      <c r="G9" s="9" t="s">
        <v>48</v>
      </c>
      <c r="H9" s="9" t="s">
        <v>49</v>
      </c>
    </row>
    <row r="10" customFormat="false" ht="43.5" hidden="false" customHeight="true" outlineLevel="0" collapsed="false">
      <c r="A10" s="6" t="s">
        <v>50</v>
      </c>
      <c r="B10" s="7" t="s">
        <v>51</v>
      </c>
      <c r="C10" s="8" t="n">
        <v>0</v>
      </c>
      <c r="D10" s="6" t="s">
        <v>21</v>
      </c>
      <c r="E10" s="9" t="s">
        <v>52</v>
      </c>
      <c r="F10" s="9" t="s">
        <v>53</v>
      </c>
      <c r="G10" s="9" t="s">
        <v>54</v>
      </c>
      <c r="H10" s="9" t="s">
        <v>49</v>
      </c>
    </row>
    <row r="11" customFormat="false" ht="43.5" hidden="false" customHeight="true" outlineLevel="0" collapsed="false">
      <c r="A11" s="6" t="s">
        <v>55</v>
      </c>
      <c r="B11" s="7" t="s">
        <v>56</v>
      </c>
      <c r="C11" s="8" t="n">
        <v>1</v>
      </c>
      <c r="D11" s="6" t="s">
        <v>21</v>
      </c>
      <c r="E11" s="9" t="s">
        <v>57</v>
      </c>
      <c r="F11" s="9" t="s">
        <v>58</v>
      </c>
      <c r="G11" s="9" t="s">
        <v>59</v>
      </c>
      <c r="H11" s="9" t="s">
        <v>60</v>
      </c>
    </row>
    <row r="12" customFormat="false" ht="43.5" hidden="false" customHeight="true" outlineLevel="0" collapsed="false">
      <c r="A12" s="6" t="s">
        <v>61</v>
      </c>
      <c r="B12" s="7" t="s">
        <v>62</v>
      </c>
      <c r="C12" s="8" t="n">
        <v>1</v>
      </c>
      <c r="D12" s="6" t="s">
        <v>21</v>
      </c>
      <c r="E12" s="9" t="s">
        <v>63</v>
      </c>
      <c r="F12" s="9" t="s">
        <v>64</v>
      </c>
      <c r="G12" s="9" t="s">
        <v>65</v>
      </c>
      <c r="H12" s="9" t="s">
        <v>66</v>
      </c>
    </row>
    <row r="13" customFormat="false" ht="43.5" hidden="false" customHeight="true" outlineLevel="0" collapsed="false">
      <c r="A13" s="6" t="s">
        <v>67</v>
      </c>
      <c r="B13" s="7" t="s">
        <v>68</v>
      </c>
      <c r="C13" s="8" t="n">
        <v>2</v>
      </c>
      <c r="D13" s="6" t="s">
        <v>69</v>
      </c>
      <c r="E13" s="9" t="s">
        <v>70</v>
      </c>
      <c r="F13" s="9" t="s">
        <v>71</v>
      </c>
      <c r="G13" s="9" t="s">
        <v>72</v>
      </c>
      <c r="H13" s="9" t="s">
        <v>73</v>
      </c>
    </row>
    <row r="14" customFormat="false" ht="43.5" hidden="false" customHeight="true" outlineLevel="0" collapsed="false">
      <c r="A14" s="6" t="s">
        <v>74</v>
      </c>
      <c r="B14" s="7" t="s">
        <v>75</v>
      </c>
      <c r="C14" s="8" t="n">
        <v>2</v>
      </c>
      <c r="D14" s="6" t="s">
        <v>69</v>
      </c>
      <c r="E14" s="9" t="s">
        <v>76</v>
      </c>
      <c r="F14" s="9" t="s">
        <v>77</v>
      </c>
      <c r="G14" s="9" t="s">
        <v>78</v>
      </c>
      <c r="H14" s="9" t="s">
        <v>79</v>
      </c>
    </row>
    <row r="15" customFormat="false" ht="43.5" hidden="false" customHeight="true" outlineLevel="0" collapsed="false">
      <c r="A15" s="6" t="s">
        <v>80</v>
      </c>
      <c r="B15" s="7" t="s">
        <v>81</v>
      </c>
      <c r="C15" s="8" t="n">
        <v>2</v>
      </c>
      <c r="D15" s="6" t="s">
        <v>69</v>
      </c>
      <c r="E15" s="9" t="s">
        <v>82</v>
      </c>
      <c r="F15" s="9" t="s">
        <v>83</v>
      </c>
      <c r="G15" s="9" t="s">
        <v>84</v>
      </c>
      <c r="H15" s="9" t="s">
        <v>85</v>
      </c>
    </row>
    <row r="16" customFormat="false" ht="43.5" hidden="false" customHeight="true" outlineLevel="0" collapsed="false">
      <c r="A16" s="6" t="s">
        <v>86</v>
      </c>
      <c r="B16" s="7" t="s">
        <v>87</v>
      </c>
      <c r="C16" s="8" t="n">
        <v>1</v>
      </c>
      <c r="D16" s="6" t="s">
        <v>69</v>
      </c>
      <c r="E16" s="9" t="s">
        <v>88</v>
      </c>
      <c r="F16" s="9" t="s">
        <v>89</v>
      </c>
      <c r="G16" s="9" t="s">
        <v>90</v>
      </c>
      <c r="H16" s="9" t="s">
        <v>91</v>
      </c>
    </row>
    <row r="17" customFormat="false" ht="43.5" hidden="false" customHeight="true" outlineLevel="0" collapsed="false">
      <c r="A17" s="6" t="s">
        <v>92</v>
      </c>
      <c r="B17" s="7" t="s">
        <v>93</v>
      </c>
      <c r="C17" s="8" t="n">
        <v>2</v>
      </c>
      <c r="D17" s="6" t="s">
        <v>69</v>
      </c>
      <c r="E17" s="9" t="s">
        <v>94</v>
      </c>
      <c r="F17" s="9" t="s">
        <v>95</v>
      </c>
      <c r="G17" s="9" t="s">
        <v>96</v>
      </c>
      <c r="H17" s="9" t="s">
        <v>97</v>
      </c>
    </row>
    <row r="18" customFormat="false" ht="43.5" hidden="false" customHeight="true" outlineLevel="0" collapsed="false">
      <c r="A18" s="6" t="s">
        <v>98</v>
      </c>
      <c r="B18" s="7" t="s">
        <v>99</v>
      </c>
      <c r="C18" s="8" t="n">
        <v>1</v>
      </c>
      <c r="D18" s="6" t="s">
        <v>69</v>
      </c>
      <c r="E18" s="9" t="s">
        <v>100</v>
      </c>
      <c r="F18" s="9" t="s">
        <v>101</v>
      </c>
      <c r="G18" s="9" t="s">
        <v>102</v>
      </c>
      <c r="H18" s="9" t="s">
        <v>103</v>
      </c>
    </row>
    <row r="19" customFormat="false" ht="43.5" hidden="false" customHeight="true" outlineLevel="0" collapsed="false">
      <c r="A19" s="6" t="s">
        <v>104</v>
      </c>
      <c r="B19" s="7" t="s">
        <v>105</v>
      </c>
      <c r="C19" s="8" t="n">
        <v>2</v>
      </c>
      <c r="D19" s="6" t="s">
        <v>69</v>
      </c>
      <c r="E19" s="9" t="s">
        <v>106</v>
      </c>
      <c r="F19" s="9" t="s">
        <v>107</v>
      </c>
      <c r="G19" s="9" t="s">
        <v>108</v>
      </c>
      <c r="H19" s="9" t="s">
        <v>49</v>
      </c>
    </row>
    <row r="20" customFormat="false" ht="43.5" hidden="false" customHeight="true" outlineLevel="0" collapsed="false">
      <c r="A20" s="6" t="s">
        <v>109</v>
      </c>
      <c r="B20" s="7" t="s">
        <v>110</v>
      </c>
      <c r="C20" s="8" t="n">
        <v>2</v>
      </c>
      <c r="D20" s="6" t="s">
        <v>69</v>
      </c>
      <c r="E20" s="9" t="s">
        <v>111</v>
      </c>
      <c r="F20" s="9" t="s">
        <v>112</v>
      </c>
      <c r="G20" s="9" t="s">
        <v>113</v>
      </c>
      <c r="H20" s="9" t="s">
        <v>49</v>
      </c>
    </row>
    <row r="21" customFormat="false" ht="43.5" hidden="false" customHeight="true" outlineLevel="0" collapsed="false">
      <c r="A21" s="6" t="s">
        <v>114</v>
      </c>
      <c r="B21" s="7" t="s">
        <v>115</v>
      </c>
      <c r="C21" s="8" t="n">
        <v>1</v>
      </c>
      <c r="D21" s="6" t="s">
        <v>116</v>
      </c>
      <c r="E21" s="9" t="s">
        <v>117</v>
      </c>
      <c r="F21" s="9" t="s">
        <v>118</v>
      </c>
      <c r="G21" s="9" t="s">
        <v>119</v>
      </c>
      <c r="H21" s="9" t="s">
        <v>120</v>
      </c>
    </row>
    <row r="22" customFormat="false" ht="43.5" hidden="false" customHeight="true" outlineLevel="0" collapsed="false">
      <c r="A22" s="6" t="s">
        <v>121</v>
      </c>
      <c r="B22" s="7" t="s">
        <v>122</v>
      </c>
      <c r="C22" s="8" t="n">
        <v>2</v>
      </c>
      <c r="D22" s="6" t="s">
        <v>116</v>
      </c>
      <c r="E22" s="9" t="s">
        <v>123</v>
      </c>
      <c r="F22" s="9" t="s">
        <v>124</v>
      </c>
      <c r="G22" s="9" t="s">
        <v>125</v>
      </c>
      <c r="H22" s="9" t="s">
        <v>49</v>
      </c>
    </row>
    <row r="23" customFormat="false" ht="43.5" hidden="false" customHeight="true" outlineLevel="0" collapsed="false">
      <c r="A23" s="6" t="s">
        <v>126</v>
      </c>
      <c r="B23" s="7" t="s">
        <v>127</v>
      </c>
      <c r="C23" s="8" t="n">
        <v>1</v>
      </c>
      <c r="D23" s="6" t="s">
        <v>116</v>
      </c>
      <c r="E23" s="9" t="s">
        <v>128</v>
      </c>
      <c r="F23" s="9" t="s">
        <v>129</v>
      </c>
      <c r="G23" s="9" t="s">
        <v>130</v>
      </c>
      <c r="H23" s="9" t="s">
        <v>131</v>
      </c>
    </row>
    <row r="24" customFormat="false" ht="43.5" hidden="false" customHeight="true" outlineLevel="0" collapsed="false">
      <c r="A24" s="6" t="s">
        <v>132</v>
      </c>
      <c r="B24" s="7" t="s">
        <v>133</v>
      </c>
      <c r="C24" s="8" t="n">
        <v>2</v>
      </c>
      <c r="D24" s="6" t="s">
        <v>116</v>
      </c>
      <c r="E24" s="9" t="s">
        <v>134</v>
      </c>
      <c r="F24" s="9" t="s">
        <v>135</v>
      </c>
      <c r="G24" s="9" t="s">
        <v>136</v>
      </c>
      <c r="H24" s="9" t="s">
        <v>49</v>
      </c>
    </row>
    <row r="25" customFormat="false" ht="43.5" hidden="false" customHeight="true" outlineLevel="0" collapsed="false">
      <c r="A25" s="6" t="s">
        <v>137</v>
      </c>
      <c r="B25" s="7" t="s">
        <v>138</v>
      </c>
      <c r="C25" s="8" t="n">
        <v>1</v>
      </c>
      <c r="D25" s="6" t="s">
        <v>116</v>
      </c>
      <c r="E25" s="9" t="s">
        <v>139</v>
      </c>
      <c r="F25" s="9" t="s">
        <v>140</v>
      </c>
      <c r="G25" s="9" t="s">
        <v>141</v>
      </c>
      <c r="H25" s="9" t="s">
        <v>49</v>
      </c>
    </row>
    <row r="26" customFormat="false" ht="43.5" hidden="false" customHeight="true" outlineLevel="0" collapsed="false">
      <c r="A26" s="6" t="s">
        <v>142</v>
      </c>
      <c r="B26" s="7" t="s">
        <v>143</v>
      </c>
      <c r="C26" s="8" t="n">
        <v>2</v>
      </c>
      <c r="D26" s="6" t="s">
        <v>144</v>
      </c>
      <c r="E26" s="9" t="s">
        <v>145</v>
      </c>
      <c r="F26" s="9" t="s">
        <v>146</v>
      </c>
      <c r="G26" s="9" t="s">
        <v>147</v>
      </c>
      <c r="H26" s="9" t="s">
        <v>49</v>
      </c>
    </row>
    <row r="27" customFormat="false" ht="43.5" hidden="false" customHeight="true" outlineLevel="0" collapsed="false">
      <c r="A27" s="6" t="s">
        <v>148</v>
      </c>
      <c r="B27" s="7" t="s">
        <v>149</v>
      </c>
      <c r="C27" s="8" t="n">
        <v>2</v>
      </c>
      <c r="D27" s="6" t="s">
        <v>144</v>
      </c>
      <c r="E27" s="9" t="s">
        <v>150</v>
      </c>
      <c r="F27" s="9" t="s">
        <v>151</v>
      </c>
      <c r="G27" s="9" t="s">
        <v>152</v>
      </c>
      <c r="H27" s="9" t="s">
        <v>49</v>
      </c>
    </row>
    <row r="28" customFormat="false" ht="43.5" hidden="false" customHeight="true" outlineLevel="0" collapsed="false">
      <c r="A28" s="6" t="s">
        <v>153</v>
      </c>
      <c r="B28" s="7" t="s">
        <v>154</v>
      </c>
      <c r="C28" s="8" t="n">
        <v>2</v>
      </c>
      <c r="D28" s="6" t="s">
        <v>144</v>
      </c>
      <c r="E28" s="9" t="s">
        <v>155</v>
      </c>
      <c r="F28" s="9" t="s">
        <v>156</v>
      </c>
      <c r="G28" s="9" t="s">
        <v>157</v>
      </c>
      <c r="H28" s="9" t="s">
        <v>49</v>
      </c>
    </row>
    <row r="29" customFormat="false" ht="43.5" hidden="false" customHeight="true" outlineLevel="0" collapsed="false">
      <c r="A29" s="6" t="s">
        <v>158</v>
      </c>
      <c r="B29" s="7" t="s">
        <v>159</v>
      </c>
      <c r="C29" s="8" t="n">
        <v>2</v>
      </c>
      <c r="D29" s="6" t="s">
        <v>144</v>
      </c>
      <c r="E29" s="9" t="s">
        <v>160</v>
      </c>
      <c r="F29" s="9" t="s">
        <v>161</v>
      </c>
      <c r="G29" s="9" t="s">
        <v>157</v>
      </c>
      <c r="H29" s="9" t="s">
        <v>49</v>
      </c>
    </row>
    <row r="30" customFormat="false" ht="43.5" hidden="false" customHeight="true" outlineLevel="0" collapsed="false">
      <c r="A30" s="6" t="s">
        <v>162</v>
      </c>
      <c r="B30" s="7" t="s">
        <v>163</v>
      </c>
      <c r="C30" s="8" t="n">
        <v>1</v>
      </c>
      <c r="D30" s="6" t="s">
        <v>144</v>
      </c>
      <c r="E30" s="9" t="s">
        <v>164</v>
      </c>
      <c r="F30" s="9" t="s">
        <v>165</v>
      </c>
      <c r="G30" s="9" t="s">
        <v>166</v>
      </c>
      <c r="H30" s="9" t="s">
        <v>167</v>
      </c>
    </row>
    <row r="31" customFormat="false" ht="43.5" hidden="false" customHeight="true" outlineLevel="0" collapsed="false">
      <c r="A31" s="6" t="s">
        <v>168</v>
      </c>
      <c r="B31" s="7" t="s">
        <v>169</v>
      </c>
      <c r="C31" s="8" t="n">
        <v>1</v>
      </c>
      <c r="D31" s="6" t="s">
        <v>170</v>
      </c>
      <c r="E31" s="9" t="s">
        <v>171</v>
      </c>
      <c r="F31" s="9" t="s">
        <v>172</v>
      </c>
      <c r="G31" s="9" t="s">
        <v>173</v>
      </c>
      <c r="H31" s="9" t="s">
        <v>49</v>
      </c>
    </row>
    <row r="32" customFormat="false" ht="43.5" hidden="false" customHeight="true" outlineLevel="0" collapsed="false">
      <c r="A32" s="6" t="s">
        <v>174</v>
      </c>
      <c r="B32" s="7" t="s">
        <v>175</v>
      </c>
      <c r="C32" s="8" t="n">
        <v>2</v>
      </c>
      <c r="D32" s="6" t="s">
        <v>170</v>
      </c>
      <c r="E32" s="9" t="s">
        <v>176</v>
      </c>
      <c r="F32" s="9" t="s">
        <v>177</v>
      </c>
      <c r="G32" s="9" t="s">
        <v>178</v>
      </c>
      <c r="H32" s="9" t="s">
        <v>49</v>
      </c>
    </row>
    <row r="33" customFormat="false" ht="43.5" hidden="false" customHeight="true" outlineLevel="0" collapsed="false">
      <c r="A33" s="6" t="s">
        <v>179</v>
      </c>
      <c r="B33" s="7" t="s">
        <v>180</v>
      </c>
      <c r="C33" s="8" t="n">
        <v>1</v>
      </c>
      <c r="D33" s="6" t="s">
        <v>170</v>
      </c>
      <c r="E33" s="9" t="s">
        <v>181</v>
      </c>
      <c r="F33" s="9" t="s">
        <v>182</v>
      </c>
      <c r="G33" s="9" t="s">
        <v>183</v>
      </c>
      <c r="H33" s="9" t="s">
        <v>49</v>
      </c>
    </row>
    <row r="35" customFormat="false" ht="22.05" hidden="false" customHeight="false" outlineLevel="0" collapsed="false">
      <c r="A35" s="1" t="s">
        <v>184</v>
      </c>
    </row>
    <row r="36" customFormat="false" ht="15" hidden="false" customHeight="false" outlineLevel="0" collapsed="false">
      <c r="A36" s="5" t="s">
        <v>14</v>
      </c>
      <c r="B36" s="5" t="s">
        <v>185</v>
      </c>
      <c r="C36" s="5" t="s">
        <v>186</v>
      </c>
      <c r="D36" s="5" t="s">
        <v>187</v>
      </c>
      <c r="E36" s="5" t="s">
        <v>188</v>
      </c>
      <c r="F36" s="5" t="s">
        <v>189</v>
      </c>
    </row>
    <row r="37" customFormat="false" ht="15" hidden="false" customHeight="false" outlineLevel="0" collapsed="false">
      <c r="A37" s="6" t="s">
        <v>21</v>
      </c>
      <c r="B37" s="7" t="s">
        <v>190</v>
      </c>
      <c r="C37" s="6" t="n">
        <v>25</v>
      </c>
      <c r="D37" s="6" t="n">
        <f aca="false">COUNTIFS($D$5:$D$33,A37,$C$5:$C$33,"&gt;=0")</f>
        <v>8</v>
      </c>
      <c r="E37" s="6" t="n">
        <f aca="false">SUMIFS($C$5:$C$33,$D$5:$D$33,A37)</f>
        <v>11</v>
      </c>
      <c r="F37" s="10" t="n">
        <f aca="false">IF(D37=0,"",E37/(2*D37))</f>
        <v>0.6875</v>
      </c>
    </row>
    <row r="38" customFormat="false" ht="15" hidden="false" customHeight="false" outlineLevel="0" collapsed="false">
      <c r="A38" s="6" t="s">
        <v>69</v>
      </c>
      <c r="B38" s="7" t="s">
        <v>191</v>
      </c>
      <c r="C38" s="6" t="n">
        <v>30</v>
      </c>
      <c r="D38" s="6" t="n">
        <f aca="false">COUNTIFS($D$5:$D$33,A38,$C$5:$C$33,"&gt;=0")</f>
        <v>8</v>
      </c>
      <c r="E38" s="6" t="n">
        <f aca="false">SUMIFS($C$5:$C$33,$D$5:$D$33,A38)</f>
        <v>14</v>
      </c>
      <c r="F38" s="10" t="n">
        <f aca="false">IF(D38=0,"",E38/(2*D38))</f>
        <v>0.875</v>
      </c>
    </row>
    <row r="39" customFormat="false" ht="15" hidden="false" customHeight="false" outlineLevel="0" collapsed="false">
      <c r="A39" s="6" t="s">
        <v>116</v>
      </c>
      <c r="B39" s="7" t="s">
        <v>192</v>
      </c>
      <c r="C39" s="6" t="n">
        <v>20</v>
      </c>
      <c r="D39" s="6" t="n">
        <f aca="false">COUNTIFS($D$5:$D$33,A39,$C$5:$C$33,"&gt;=0")</f>
        <v>5</v>
      </c>
      <c r="E39" s="6" t="n">
        <f aca="false">SUMIFS($C$5:$C$33,$D$5:$D$33,A39)</f>
        <v>7</v>
      </c>
      <c r="F39" s="10" t="n">
        <f aca="false">IF(D39=0,"",E39/(2*D39))</f>
        <v>0.7</v>
      </c>
    </row>
    <row r="40" customFormat="false" ht="15" hidden="false" customHeight="false" outlineLevel="0" collapsed="false">
      <c r="A40" s="6" t="s">
        <v>144</v>
      </c>
      <c r="B40" s="7" t="s">
        <v>193</v>
      </c>
      <c r="C40" s="6" t="n">
        <v>15</v>
      </c>
      <c r="D40" s="6" t="n">
        <f aca="false">COUNTIFS($D$5:$D$33,A40,$C$5:$C$33,"&gt;=0")</f>
        <v>5</v>
      </c>
      <c r="E40" s="6" t="n">
        <f aca="false">SUMIFS($C$5:$C$33,$D$5:$D$33,A40)</f>
        <v>9</v>
      </c>
      <c r="F40" s="10" t="n">
        <f aca="false">IF(D40=0,"",E40/(2*D40))</f>
        <v>0.9</v>
      </c>
    </row>
    <row r="41" customFormat="false" ht="15" hidden="false" customHeight="false" outlineLevel="0" collapsed="false">
      <c r="A41" s="6" t="s">
        <v>170</v>
      </c>
      <c r="B41" s="7" t="s">
        <v>194</v>
      </c>
      <c r="C41" s="6" t="n">
        <v>10</v>
      </c>
      <c r="D41" s="6" t="n">
        <f aca="false">COUNTIFS($D$5:$D$33,A41,$C$5:$C$33,"&gt;=0")</f>
        <v>3</v>
      </c>
      <c r="E41" s="6" t="n">
        <f aca="false">SUMIFS($C$5:$C$33,$D$5:$D$33,A41)</f>
        <v>4</v>
      </c>
      <c r="F41" s="10" t="n">
        <f aca="false">IF(D41=0,"",E41/(2*D41))</f>
        <v>0.666666666666667</v>
      </c>
    </row>
    <row r="44" customFormat="false" ht="17.35" hidden="false" customHeight="false" outlineLevel="0" collapsed="false">
      <c r="A44" s="11" t="s">
        <v>4</v>
      </c>
      <c r="B44" s="12" t="n">
        <f aca="false">IF((IF(D37&gt;0,C37,0)+IF(D38&gt;0,C38,0)+IF(D39&gt;0,C39,0)+IF(D40&gt;0,C40,0)+IF(D41&gt;0,C41,0))=0,"",ROUND(100*(IF(D37&gt;0,C37*F37,0)+IF(D38&gt;0,C38*F38,0)+IF(D39&gt;0,C39*F39,0)+IF(D40&gt;0,C40*F40,0)+IF(D41&gt;0,C41*F41,0))/(IF(D37&gt;0,C37,0)+IF(D38&gt;0,C38,0)+IF(D39&gt;0,C39,0)+IF(D40&gt;0,C40,0)+IF(D41&gt;0,C41,0)),1))</f>
        <v>77.6</v>
      </c>
      <c r="C44" s="12"/>
    </row>
    <row r="45" customFormat="false" ht="15" hidden="false" customHeight="false" outlineLevel="0" collapsed="false">
      <c r="A45" s="11" t="s">
        <v>195</v>
      </c>
      <c r="B45" s="11" t="str">
        <f aca="false">IF(B44="","",IF(B44&gt;=85,"A",IF(B44&gt;=70,"B",IF(B44&gt;=55,"C",IF(B44&gt;=40,"D","F")))))</f>
        <v>B</v>
      </c>
      <c r="C45" s="11"/>
    </row>
    <row r="46" customFormat="false" ht="15" hidden="false" customHeight="false" outlineLevel="0" collapsed="false">
      <c r="A46" s="11" t="s">
        <v>196</v>
      </c>
      <c r="B46" s="13" t="n">
        <f aca="false">SUM(D37:D41)</f>
        <v>29</v>
      </c>
      <c r="C46" s="13"/>
    </row>
    <row r="47" customFormat="false" ht="15" hidden="false" customHeight="false" outlineLevel="0" collapsed="false">
      <c r="A47" s="11" t="s">
        <v>197</v>
      </c>
      <c r="B47" s="14" t="n">
        <f aca="false">B46/29</f>
        <v>1</v>
      </c>
      <c r="C47" s="14"/>
    </row>
    <row r="48" customFormat="false" ht="15" hidden="false" customHeight="false" outlineLevel="0" collapsed="false">
      <c r="A48" s="11" t="s">
        <v>198</v>
      </c>
      <c r="B48" s="13" t="n">
        <f aca="false">IF(B44="","",1+SUMPRODUCT(--({95.1,93.8,90.8,89.6,88.5,87.2,86.8,85.3,81.7,81.4,80.8,76.4,75.6,74.2,71.1,64.8,64.8,63,56.4,54.4,33.1}&gt;B44)))</f>
        <v>12</v>
      </c>
      <c r="C48" s="13"/>
    </row>
    <row r="49" customFormat="false" ht="15" hidden="false" customHeight="false" outlineLevel="0" collapsed="false">
      <c r="A49" s="11" t="s">
        <v>199</v>
      </c>
      <c r="B49" s="15" t="n">
        <v>75.9</v>
      </c>
      <c r="C49" s="15"/>
    </row>
    <row r="50" customFormat="false" ht="15" hidden="false" customHeight="false" outlineLevel="0" collapsed="false">
      <c r="A50" s="11" t="s">
        <v>200</v>
      </c>
      <c r="B50" s="16" t="str">
        <f aca="false">INDEX(B37:B41,MATCH(MIN(F37:F41),F37:F41,0))</f>
        <v>Content</v>
      </c>
      <c r="C50" s="16"/>
    </row>
  </sheetData>
  <mergeCells count="7">
    <mergeCell ref="B44:C44"/>
    <mergeCell ref="B45:C45"/>
    <mergeCell ref="B46:C46"/>
    <mergeCell ref="B47:C47"/>
    <mergeCell ref="B48:C48"/>
    <mergeCell ref="B49:C49"/>
    <mergeCell ref="B50:C50"/>
  </mergeCells>
  <dataValidations count="1">
    <dataValidation allowBlank="false" errorStyle="stop" operator="between" showDropDown="false" showErrorMessage="false" showInputMessage="false" sqref="C5:C33" type="list">
      <formula1>"0,1,2,U"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44"/>
    <col collapsed="false" customWidth="true" hidden="false" outlineLevel="0" max="4" min="4" style="0" width="34"/>
    <col collapsed="false" customWidth="true" hidden="false" outlineLevel="0" max="5" min="5" style="0" width="56"/>
    <col collapsed="false" customWidth="true" hidden="false" outlineLevel="0" max="6" min="6" style="0" width="64"/>
    <col collapsed="false" customWidth="true" hidden="false" outlineLevel="0" max="7" min="7" style="0" width="50"/>
    <col collapsed="false" customWidth="true" hidden="false" outlineLevel="0" max="8" min="8" style="0" width="9"/>
    <col collapsed="false" customWidth="true" hidden="false" outlineLevel="0" max="9" min="9" style="0" width="14"/>
  </cols>
  <sheetData>
    <row r="1" customFormat="false" ht="30" hidden="false" customHeight="true" outlineLevel="0" collapsed="false">
      <c r="A1" s="5" t="s">
        <v>12</v>
      </c>
      <c r="B1" s="5" t="s">
        <v>201</v>
      </c>
      <c r="C1" s="5" t="s">
        <v>202</v>
      </c>
      <c r="D1" s="5" t="s">
        <v>203</v>
      </c>
      <c r="E1" s="5" t="s">
        <v>204</v>
      </c>
      <c r="F1" s="5" t="s">
        <v>205</v>
      </c>
      <c r="G1" s="5" t="s">
        <v>206</v>
      </c>
      <c r="H1" s="5" t="s">
        <v>14</v>
      </c>
      <c r="I1" s="5" t="s">
        <v>207</v>
      </c>
    </row>
    <row r="2" customFormat="false" ht="48" hidden="false" customHeight="true" outlineLevel="0" collapsed="false">
      <c r="A2" s="6" t="s">
        <v>208</v>
      </c>
      <c r="B2" s="9" t="s">
        <v>209</v>
      </c>
      <c r="C2" s="9" t="s">
        <v>210</v>
      </c>
      <c r="D2" s="7"/>
      <c r="E2" s="7"/>
      <c r="F2" s="7"/>
      <c r="G2" s="7"/>
      <c r="H2" s="6"/>
      <c r="I2" s="7" t="s">
        <v>211</v>
      </c>
    </row>
    <row r="3" customFormat="false" ht="48" hidden="false" customHeight="true" outlineLevel="0" collapsed="false">
      <c r="A3" s="6" t="s">
        <v>208</v>
      </c>
      <c r="B3" s="9" t="s">
        <v>212</v>
      </c>
      <c r="C3" s="9" t="s">
        <v>213</v>
      </c>
      <c r="D3" s="7"/>
      <c r="E3" s="7"/>
      <c r="F3" s="7"/>
      <c r="G3" s="7"/>
      <c r="H3" s="6"/>
      <c r="I3" s="7" t="s">
        <v>211</v>
      </c>
    </row>
    <row r="4" customFormat="false" ht="48" hidden="false" customHeight="true" outlineLevel="0" collapsed="false">
      <c r="A4" s="6" t="s">
        <v>208</v>
      </c>
      <c r="B4" s="9" t="s">
        <v>214</v>
      </c>
      <c r="C4" s="9" t="s">
        <v>215</v>
      </c>
      <c r="D4" s="7"/>
      <c r="E4" s="7"/>
      <c r="F4" s="7"/>
      <c r="G4" s="7"/>
      <c r="H4" s="6"/>
      <c r="I4" s="7" t="s">
        <v>211</v>
      </c>
    </row>
    <row r="5" customFormat="false" ht="120" hidden="false" customHeight="true" outlineLevel="0" collapsed="false">
      <c r="A5" s="6" t="s">
        <v>19</v>
      </c>
      <c r="B5" s="9" t="s">
        <v>216</v>
      </c>
      <c r="C5" s="9" t="s">
        <v>217</v>
      </c>
      <c r="D5" s="9" t="s">
        <v>218</v>
      </c>
      <c r="E5" s="9" t="s">
        <v>219</v>
      </c>
      <c r="F5" s="9" t="s">
        <v>220</v>
      </c>
      <c r="G5" s="9" t="s">
        <v>221</v>
      </c>
      <c r="H5" s="6" t="s">
        <v>21</v>
      </c>
      <c r="I5" s="17" t="s">
        <v>222</v>
      </c>
    </row>
    <row r="6" customFormat="false" ht="120" hidden="false" customHeight="true" outlineLevel="0" collapsed="false">
      <c r="A6" s="6" t="s">
        <v>26</v>
      </c>
      <c r="B6" s="9" t="s">
        <v>223</v>
      </c>
      <c r="C6" s="9" t="s">
        <v>224</v>
      </c>
      <c r="D6" s="9" t="s">
        <v>225</v>
      </c>
      <c r="E6" s="9" t="s">
        <v>226</v>
      </c>
      <c r="F6" s="9" t="s">
        <v>227</v>
      </c>
      <c r="G6" s="9" t="s">
        <v>228</v>
      </c>
      <c r="H6" s="6" t="s">
        <v>21</v>
      </c>
      <c r="I6" s="17" t="s">
        <v>222</v>
      </c>
    </row>
    <row r="7" customFormat="false" ht="120" hidden="false" customHeight="true" outlineLevel="0" collapsed="false">
      <c r="A7" s="6" t="s">
        <v>32</v>
      </c>
      <c r="B7" s="9" t="s">
        <v>229</v>
      </c>
      <c r="C7" s="9" t="s">
        <v>230</v>
      </c>
      <c r="D7" s="9" t="s">
        <v>231</v>
      </c>
      <c r="E7" s="9" t="s">
        <v>232</v>
      </c>
      <c r="F7" s="9" t="s">
        <v>233</v>
      </c>
      <c r="G7" s="9" t="s">
        <v>234</v>
      </c>
      <c r="H7" s="6" t="s">
        <v>21</v>
      </c>
      <c r="I7" s="17" t="s">
        <v>222</v>
      </c>
    </row>
    <row r="8" customFormat="false" ht="120" hidden="false" customHeight="true" outlineLevel="0" collapsed="false">
      <c r="A8" s="6" t="s">
        <v>38</v>
      </c>
      <c r="B8" s="9" t="s">
        <v>235</v>
      </c>
      <c r="C8" s="9" t="s">
        <v>236</v>
      </c>
      <c r="D8" s="9" t="s">
        <v>237</v>
      </c>
      <c r="E8" s="9" t="s">
        <v>238</v>
      </c>
      <c r="F8" s="9" t="s">
        <v>239</v>
      </c>
      <c r="G8" s="9" t="s">
        <v>240</v>
      </c>
      <c r="H8" s="6" t="s">
        <v>69</v>
      </c>
      <c r="I8" s="17" t="s">
        <v>222</v>
      </c>
    </row>
    <row r="9" customFormat="false" ht="120" hidden="false" customHeight="true" outlineLevel="0" collapsed="false">
      <c r="A9" s="6" t="s">
        <v>44</v>
      </c>
      <c r="B9" s="9" t="s">
        <v>241</v>
      </c>
      <c r="C9" s="9" t="s">
        <v>242</v>
      </c>
      <c r="D9" s="9" t="s">
        <v>243</v>
      </c>
      <c r="E9" s="9" t="s">
        <v>244</v>
      </c>
      <c r="F9" s="9" t="s">
        <v>245</v>
      </c>
      <c r="G9" s="9" t="s">
        <v>246</v>
      </c>
      <c r="H9" s="6" t="s">
        <v>116</v>
      </c>
      <c r="I9" s="17" t="s">
        <v>222</v>
      </c>
    </row>
    <row r="10" customFormat="false" ht="120" hidden="false" customHeight="true" outlineLevel="0" collapsed="false">
      <c r="A10" s="6" t="s">
        <v>50</v>
      </c>
      <c r="B10" s="9" t="s">
        <v>247</v>
      </c>
      <c r="C10" s="9" t="s">
        <v>248</v>
      </c>
      <c r="D10" s="9" t="s">
        <v>249</v>
      </c>
      <c r="E10" s="9" t="s">
        <v>250</v>
      </c>
      <c r="F10" s="9" t="s">
        <v>251</v>
      </c>
      <c r="G10" s="9" t="s">
        <v>252</v>
      </c>
      <c r="H10" s="6" t="s">
        <v>170</v>
      </c>
      <c r="I10" s="17" t="s">
        <v>253</v>
      </c>
    </row>
    <row r="11" customFormat="false" ht="30" hidden="false" customHeight="true" outlineLevel="0" collapsed="false">
      <c r="A11" s="6" t="s">
        <v>254</v>
      </c>
      <c r="B11" s="9" t="s">
        <v>255</v>
      </c>
      <c r="C11" s="7"/>
      <c r="D11" s="7"/>
      <c r="E11" s="7"/>
      <c r="F11" s="7"/>
      <c r="G11" s="7"/>
      <c r="H11" s="7"/>
      <c r="I11" s="7" t="s">
        <v>256</v>
      </c>
    </row>
    <row r="12" customFormat="false" ht="30" hidden="false" customHeight="true" outlineLevel="0" collapsed="false">
      <c r="A12" s="6" t="s">
        <v>254</v>
      </c>
      <c r="B12" s="9" t="s">
        <v>257</v>
      </c>
      <c r="C12" s="7"/>
      <c r="D12" s="7"/>
      <c r="E12" s="7"/>
      <c r="F12" s="7"/>
      <c r="G12" s="7"/>
      <c r="H12" s="7"/>
      <c r="I12" s="7" t="s">
        <v>256</v>
      </c>
    </row>
    <row r="13" customFormat="false" ht="30" hidden="false" customHeight="true" outlineLevel="0" collapsed="false">
      <c r="A13" s="6" t="s">
        <v>254</v>
      </c>
      <c r="B13" s="9" t="s">
        <v>258</v>
      </c>
      <c r="C13" s="7"/>
      <c r="D13" s="7"/>
      <c r="E13" s="7"/>
      <c r="F13" s="7"/>
      <c r="G13" s="7"/>
      <c r="H13" s="7"/>
      <c r="I13" s="7" t="s">
        <v>256</v>
      </c>
    </row>
    <row r="14" customFormat="false" ht="30" hidden="false" customHeight="true" outlineLevel="0" collapsed="false">
      <c r="A14" s="6" t="s">
        <v>254</v>
      </c>
      <c r="B14" s="9" t="s">
        <v>259</v>
      </c>
      <c r="C14" s="7"/>
      <c r="D14" s="7"/>
      <c r="E14" s="7"/>
      <c r="F14" s="7"/>
      <c r="G14" s="7"/>
      <c r="H14" s="7"/>
      <c r="I14" s="7" t="s">
        <v>256</v>
      </c>
    </row>
    <row r="15" customFormat="false" ht="30" hidden="false" customHeight="true" outlineLevel="0" collapsed="false">
      <c r="A15" s="6" t="s">
        <v>254</v>
      </c>
      <c r="B15" s="9" t="s">
        <v>260</v>
      </c>
      <c r="C15" s="7"/>
      <c r="D15" s="7"/>
      <c r="E15" s="7"/>
      <c r="F15" s="7"/>
      <c r="G15" s="7"/>
      <c r="H15" s="7"/>
      <c r="I15" s="7" t="s">
        <v>256</v>
      </c>
    </row>
    <row r="16" customFormat="false" ht="30" hidden="false" customHeight="true" outlineLevel="0" collapsed="false">
      <c r="A16" s="6" t="s">
        <v>254</v>
      </c>
      <c r="B16" s="9" t="s">
        <v>261</v>
      </c>
      <c r="C16" s="7"/>
      <c r="D16" s="7"/>
      <c r="E16" s="7"/>
      <c r="F16" s="7"/>
      <c r="G16" s="7"/>
      <c r="H16" s="7"/>
      <c r="I16" s="7" t="s">
        <v>256</v>
      </c>
    </row>
  </sheetData>
  <autoFilter ref="A1:I16"/>
  <dataValidations count="1">
    <dataValidation allowBlank="true" errorStyle="stop" operator="between" showDropDown="false" showErrorMessage="false" showInputMessage="false" sqref="I2:I117" type="list">
      <formula1>"Strength,Documented,Prototyped,Noted,Fixed,Verified fixed"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4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7" min="6" style="0" width="30"/>
  </cols>
  <sheetData>
    <row r="1" customFormat="false" ht="22.05" hidden="false" customHeight="false" outlineLevel="0" collapsed="false">
      <c r="A1" s="1" t="s">
        <v>262</v>
      </c>
    </row>
    <row r="2" customFormat="false" ht="15" hidden="false" customHeight="false" outlineLevel="0" collapsed="false">
      <c r="A2" s="2" t="s">
        <v>263</v>
      </c>
    </row>
    <row r="4" customFormat="false" ht="15" hidden="false" customHeight="false" outlineLevel="0" collapsed="false">
      <c r="A4" s="5" t="s">
        <v>264</v>
      </c>
      <c r="B4" s="5" t="s">
        <v>13</v>
      </c>
      <c r="C4" s="5" t="s">
        <v>265</v>
      </c>
      <c r="D4" s="5" t="s">
        <v>266</v>
      </c>
      <c r="E4" s="5" t="s">
        <v>267</v>
      </c>
      <c r="F4" s="5" t="s">
        <v>268</v>
      </c>
      <c r="G4" s="5" t="s">
        <v>269</v>
      </c>
    </row>
    <row r="5" customFormat="false" ht="43.5" hidden="false" customHeight="true" outlineLevel="0" collapsed="false">
      <c r="A5" s="6" t="n">
        <v>1</v>
      </c>
      <c r="B5" s="9" t="s">
        <v>218</v>
      </c>
      <c r="C5" s="9" t="s">
        <v>270</v>
      </c>
      <c r="D5" s="17" t="s">
        <v>271</v>
      </c>
      <c r="E5" s="6" t="s">
        <v>272</v>
      </c>
      <c r="F5" s="18" t="s">
        <v>217</v>
      </c>
      <c r="G5" s="9" t="s">
        <v>273</v>
      </c>
    </row>
    <row r="6" customFormat="false" ht="43.5" hidden="false" customHeight="true" outlineLevel="0" collapsed="false">
      <c r="A6" s="6" t="n">
        <v>2</v>
      </c>
      <c r="B6" s="9" t="s">
        <v>225</v>
      </c>
      <c r="C6" s="9" t="s">
        <v>274</v>
      </c>
      <c r="D6" s="17" t="s">
        <v>271</v>
      </c>
      <c r="E6" s="6" t="s">
        <v>272</v>
      </c>
      <c r="F6" s="18" t="s">
        <v>224</v>
      </c>
      <c r="G6" s="9" t="s">
        <v>273</v>
      </c>
    </row>
    <row r="7" customFormat="false" ht="43.5" hidden="false" customHeight="true" outlineLevel="0" collapsed="false">
      <c r="A7" s="6" t="n">
        <v>3</v>
      </c>
      <c r="B7" s="9" t="s">
        <v>231</v>
      </c>
      <c r="C7" s="9" t="s">
        <v>275</v>
      </c>
      <c r="D7" s="17" t="s">
        <v>271</v>
      </c>
      <c r="E7" s="6" t="s">
        <v>272</v>
      </c>
      <c r="F7" s="18" t="s">
        <v>230</v>
      </c>
      <c r="G7" s="9" t="s">
        <v>273</v>
      </c>
    </row>
    <row r="8" customFormat="false" ht="43.5" hidden="false" customHeight="true" outlineLevel="0" collapsed="false">
      <c r="A8" s="6" t="n">
        <v>4</v>
      </c>
      <c r="B8" s="9" t="s">
        <v>237</v>
      </c>
      <c r="C8" s="9" t="s">
        <v>276</v>
      </c>
      <c r="D8" s="17" t="s">
        <v>271</v>
      </c>
      <c r="E8" s="6" t="s">
        <v>272</v>
      </c>
      <c r="F8" s="18" t="s">
        <v>236</v>
      </c>
      <c r="G8" s="9" t="s">
        <v>273</v>
      </c>
    </row>
    <row r="9" customFormat="false" ht="43.5" hidden="false" customHeight="true" outlineLevel="0" collapsed="false">
      <c r="A9" s="6" t="n">
        <v>5</v>
      </c>
      <c r="B9" s="9" t="s">
        <v>243</v>
      </c>
      <c r="C9" s="9" t="s">
        <v>277</v>
      </c>
      <c r="D9" s="17" t="s">
        <v>271</v>
      </c>
      <c r="E9" s="6" t="s">
        <v>272</v>
      </c>
      <c r="F9" s="18" t="s">
        <v>242</v>
      </c>
      <c r="G9" s="9" t="s">
        <v>273</v>
      </c>
    </row>
    <row r="10" customFormat="false" ht="43.5" hidden="false" customHeight="true" outlineLevel="0" collapsed="false">
      <c r="A10" s="6" t="n">
        <v>6</v>
      </c>
      <c r="B10" s="9" t="s">
        <v>249</v>
      </c>
      <c r="C10" s="9" t="s">
        <v>278</v>
      </c>
      <c r="D10" s="17" t="s">
        <v>271</v>
      </c>
      <c r="E10" s="6" t="s">
        <v>272</v>
      </c>
      <c r="F10" s="18" t="s">
        <v>248</v>
      </c>
      <c r="G10" s="9" t="s">
        <v>273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0"/>
  </cols>
  <sheetData>
    <row r="1" customFormat="false" ht="22.05" hidden="false" customHeight="false" outlineLevel="0" collapsed="false">
      <c r="A1" s="1" t="s">
        <v>279</v>
      </c>
    </row>
    <row r="3" customFormat="false" ht="30" hidden="false" customHeight="true" outlineLevel="0" collapsed="false">
      <c r="A3" s="19" t="s">
        <v>280</v>
      </c>
      <c r="B3" s="4" t="s">
        <v>281</v>
      </c>
    </row>
    <row r="4" customFormat="false" ht="30" hidden="false" customHeight="true" outlineLevel="0" collapsed="false">
      <c r="B4" s="4" t="s">
        <v>282</v>
      </c>
    </row>
    <row r="5" customFormat="false" ht="30" hidden="false" customHeight="true" outlineLevel="0" collapsed="false">
      <c r="B5" s="4" t="s">
        <v>283</v>
      </c>
    </row>
    <row r="7" customFormat="false" ht="30" hidden="false" customHeight="true" outlineLevel="0" collapsed="false">
      <c r="A7" s="19" t="s">
        <v>284</v>
      </c>
      <c r="B7" s="4" t="s">
        <v>285</v>
      </c>
    </row>
    <row r="8" customFormat="false" ht="30" hidden="false" customHeight="true" outlineLevel="0" collapsed="false">
      <c r="B8" s="4" t="s">
        <v>286</v>
      </c>
    </row>
    <row r="9" customFormat="false" ht="30" hidden="false" customHeight="true" outlineLevel="0" collapsed="false">
      <c r="B9" s="4" t="s">
        <v>287</v>
      </c>
    </row>
    <row r="11" customFormat="false" ht="30" hidden="false" customHeight="true" outlineLevel="0" collapsed="false">
      <c r="A11" s="19" t="s">
        <v>288</v>
      </c>
      <c r="B11" s="4" t="s">
        <v>289</v>
      </c>
    </row>
    <row r="12" customFormat="false" ht="30" hidden="false" customHeight="true" outlineLevel="0" collapsed="false">
      <c r="B12" s="4" t="s">
        <v>290</v>
      </c>
    </row>
    <row r="13" customFormat="false" ht="30" hidden="false" customHeight="true" outlineLevel="0" collapsed="false">
      <c r="B13" s="4" t="s">
        <v>291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2026-09-28T12:50:51Z</dcterms:created>
  <dc:creator>openpyxl</dc:creator>
  <dc:description/>
  <dc:language>en-US</dc:language>
  <cp:lastModifiedBy/>
  <dcterms:modified xsi:type="dcterms:W3CDTF">2026-09-28T12:50:51Z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