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corecard" sheetId="2" state="visible" r:id="rId4"/>
    <sheet name="Findings" sheetId="3" state="visible" r:id="rId5"/>
    <sheet name="Weekly QA" sheetId="4" state="visible" r:id="rId6"/>
    <sheet name="Plan" sheetId="5" state="visible" r:id="rId7"/>
  </sheets>
  <definedNames>
    <definedName function="false" hidden="true" localSheetId="2" name="_xlnm._FilterDatabase" vbProcedure="false">Findings!$A$1:$I$17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<sst xmlns="http://schemas.openxmlformats.org/spreadsheetml/2006/main" count="401" uniqueCount="293">
  <si>
    <t xml:space="preserve">Federal Fluid Power — review workbook</t>
  </si>
  <si>
    <t xml:space="preserve">federalfp.com · Full Stack IT Specialist, E-Commerce Developer &amp; Content Editor · read Sep 28, 2026 · Mousa Batarseh</t>
  </si>
  <si>
    <t xml:space="preserve">What this is</t>
  </si>
  <si>
    <t xml:space="preserve">The spreadsheet behind mousabatarseh.com/federal-fluid-power-review/. Scorecard: the 29 public-page checks with the evidence behind each score (type a new score in the yellow cells and everything recalculates). Findings: the 6 role-specific findings with counts, fixes and the files that prove them. Weekly QA: the checks I would run every Monday for this store, pre-filled with today's result. Plan: 30/60/90 days.</t>
  </si>
  <si>
    <t xml:space="preserve">Score</t>
  </si>
  <si>
    <t xml:space="preserve">61.0/100, grade C (Developing). Against the ShelfMark Michigan index of 21 stores it would rank 19 of 21. Coverage 100% (29 of 29 checks verified).</t>
  </si>
  <si>
    <t xml:space="preserve">Method</t>
  </si>
  <si>
    <t xml:space="preserve">Public pages only: homepage, robots.txt, sitemap, category and product pages, policy pages. Nothing was logged into, carted or submitted. Scores describe a snapshot on the audit date; every finding names the page and the count. No health, legal or financial claim language was evaluated.</t>
  </si>
  <si>
    <t xml:space="preserve">Author</t>
  </si>
  <si>
    <t xml:space="preserve">Mousa Batarseh · hireme@mousabatarseh.com · mousabatarseh.com · linkedin.com/in/mousabatarseh</t>
  </si>
  <si>
    <t xml:space="preserve">Scorecard — federalfp.com</t>
  </si>
  <si>
    <t xml:space="preserve">Type 0, 1, 2 or U in column C to re-score. Pillar %, score, grade and rank recalculate.</t>
  </si>
  <si>
    <t xml:space="preserve">ID</t>
  </si>
  <si>
    <t xml:space="preserve">Check</t>
  </si>
  <si>
    <t xml:space="preserve">Pillar</t>
  </si>
  <si>
    <t xml:space="preserve">Evidence (Sep 28, 2026)</t>
  </si>
  <si>
    <t xml:space="preserve">Scores 2 when…</t>
  </si>
  <si>
    <t xml:space="preserve">Scores 1 when…</t>
  </si>
  <si>
    <t xml:space="preserve">Scores 0 when…</t>
  </si>
  <si>
    <t xml:space="preserve">F1</t>
  </si>
  <si>
    <t xml:space="preserve">HTTPS</t>
  </si>
  <si>
    <t xml:space="preserve">F</t>
  </si>
  <si>
    <t xml:space="preserve">All 40 fetched pages served on https; canonical https://federalfp.com; no http redirects seen (captures/index.txt)</t>
  </si>
  <si>
    <t xml:space="preserve">Site serves on https (final URL https)</t>
  </si>
  <si>
    <t xml:space="preserve">Mixed / uncertain</t>
  </si>
  <si>
    <t xml:space="preserve">http only</t>
  </si>
  <si>
    <t xml:space="preserve">F2</t>
  </si>
  <si>
    <t xml:space="preserve">robots.txt</t>
  </si>
  <si>
    <t xml:space="preserve">robots.txt has 2 Sitemap: lines but 'Disallow: /catalog/product/view/' blocks 20,242 of 54,496 product URLs in the 3 sitemap files fetched</t>
  </si>
  <si>
    <t xml:space="preserve">Present, does not block products/categories, contains a Sitemap: line</t>
  </si>
  <si>
    <t xml:space="preserve">Present but no Sitemap line, or blocks something important</t>
  </si>
  <si>
    <t xml:space="preserve">Missing, or Disallow: / for everything</t>
  </si>
  <si>
    <t xml:space="preserve">F3</t>
  </si>
  <si>
    <t xml:space="preserve">XML sitemap</t>
  </si>
  <si>
    <t xml:space="preserve">sitemap.xml = index of 9 files; sitemap_001.xml holds 19,921 URLs (2,484 categories + 17,437 products with image tags), lastmod 2026-09-18</t>
  </si>
  <si>
    <t xml:space="preserve">Reachable and includes product/category (or article) URLs</t>
  </si>
  <si>
    <t xml:space="preserve">Reachable but thin / only static pages</t>
  </si>
  <si>
    <t xml:space="preserve">Not reachable</t>
  </si>
  <si>
    <t xml:space="preserve">F4</t>
  </si>
  <si>
    <t xml:space="preserve">Title tags</t>
  </si>
  <si>
    <t xml:space="preserve">Homepage title descriptive; PDP &lt;title&gt; is the bare part code ('FI-TE-04LLMk-W3-MS - 6010000456'); 11/19 sampled titles code-only</t>
  </si>
  <si>
    <t xml:space="preserve">Homepage title is descriptive (brand + what/where) AND a sampled product title is unique and descriptive</t>
  </si>
  <si>
    <t xml:space="preserve">Present but generic / duplicated / templated</t>
  </si>
  <si>
    <t xml:space="preserve">Missing or just 'Home'</t>
  </si>
  <si>
    <t xml:space="preserve">F5</t>
  </si>
  <si>
    <t xml:space="preserve">Meta descriptions</t>
  </si>
  <si>
    <t xml:space="preserve">Homepage has a specific description; 19/19 sampled PDPs + 7 CMS pages share one boilerplate 'Discover a trusted online destination…'</t>
  </si>
  <si>
    <t xml:space="preserve">Specific meta description on homepage AND on a sampled product page</t>
  </si>
  <si>
    <t xml:space="preserve">On one only, or templated / duplicated</t>
  </si>
  <si>
    <t xml:space="preserve">None</t>
  </si>
  <si>
    <t xml:space="preserve">F6</t>
  </si>
  <si>
    <t xml:space="preserve">Canonical tags</t>
  </si>
  <si>
    <t xml:space="preserve">Canonical on homepage (https://federalfp.com) and PDP (/fi-te-04llmk-w3-ms-6010000456.html); 3/3 unrewritten PDPs canonical to a blocked URL</t>
  </si>
  <si>
    <t xml:space="preserve">Canonical present on homepage AND product page</t>
  </si>
  <si>
    <t xml:space="preserve">On one only</t>
  </si>
  <si>
    <t xml:space="preserve">F7</t>
  </si>
  <si>
    <t xml:space="preserve">Structured data</t>
  </si>
  <si>
    <t xml:space="preserve">PDP ld+json Product+Offer (price 22.9, InStock, shippingDetails) + BreadcrumbList; caveat: 2 BreadcrumbList blocks, InStock on 8/9 RFQ items</t>
  </si>
  <si>
    <t xml:space="preserve">Product/Breadcrumb schema evidence seen on product pages</t>
  </si>
  <si>
    <t xml:space="preserve">Partial evidence (e.g. breadcrumb schema only)</t>
  </si>
  <si>
    <t xml:space="preserve">None seen where expected</t>
  </si>
  <si>
    <t xml:space="preserve">F8</t>
  </si>
  <si>
    <t xml:space="preserve">Clean URLs</t>
  </si>
  <si>
    <t xml:space="preserve">Rewritten URLs hyphenated (/fi-te-04llmk-w3-ms-6010000456.html) but 37% of sitemap products are /catalog/product/view/id/N/; 95% cats end -1</t>
  </si>
  <si>
    <t xml:space="preserve">Readable hyphenated product/category URLs, no session IDs</t>
  </si>
  <si>
    <t xml:space="preserve">Readable but awkward separators or numeric IDs appended</t>
  </si>
  <si>
    <t xml:space="preserve">Query-string-only product URLs</t>
  </si>
  <si>
    <t xml:space="preserve">C1</t>
  </si>
  <si>
    <t xml:space="preserve">Product titles</t>
  </si>
  <si>
    <t xml:space="preserve">C</t>
  </si>
  <si>
    <t xml:space="preserve">Names are vendor part codes; 11/19 sampled have no descriptor ('BV3-04-NPT', '804500106'), 8/19 add one ('KS-A37-05-32 - Seal Kit for A37…')</t>
  </si>
  <si>
    <t xml:space="preserve">Descriptive and consistent (brand / type / size or count)</t>
  </si>
  <si>
    <t xml:space="preserve">Partially descriptive</t>
  </si>
  <si>
    <t xml:space="preserve">Vague / inconsistent</t>
  </si>
  <si>
    <t xml:space="preserve">C2</t>
  </si>
  <si>
    <t xml:space="preserve">Descriptions</t>
  </si>
  <si>
    <t xml:space="preserve">Both sampled couplings: 'DIN-Stud Couplings mild steel' (4 words); 17/19 sampled PDPs under 50 words, 7 just repeat the title</t>
  </si>
  <si>
    <t xml:space="preserve">&gt;=50 words of specific copy on both sampled products</t>
  </si>
  <si>
    <t xml:space="preserve">Short / boilerplate (&lt;50 words) or only one product</t>
  </si>
  <si>
    <t xml:space="preserve">Missing</t>
  </si>
  <si>
    <t xml:space="preserve">C3</t>
  </si>
  <si>
    <t xml:space="preserve">Imagery</t>
  </si>
  <si>
    <t xml:space="preserve">1 gallery image on 14/19 PDPs; 10/19 show a manufacturer logo (alaindustries.jpg, dnpamerica.jpg, stucchi.jpg) as product photo; alt = code</t>
  </si>
  <si>
    <t xml:space="preserve">&gt;=2 images per product (gallery) with alt text</t>
  </si>
  <si>
    <t xml:space="preserve">One image, or missing alt text</t>
  </si>
  <si>
    <t xml:space="preserve">None / placeholder</t>
  </si>
  <si>
    <t xml:space="preserve">C4</t>
  </si>
  <si>
    <t xml:space="preserve">Price &amp; availability</t>
  </si>
  <si>
    <t xml:space="preserve">Price shown ($22.90) but no stock state/qty; 9/19 PDPs swap Add to Cart for 'Request Pricing and Availability' yet print a price ($3.40)</t>
  </si>
  <si>
    <t xml:space="preserve">Price AND stock state visible (B2B: clear 'login for pricing' plus how to get an account)</t>
  </si>
  <si>
    <t xml:space="preserve">Price only, no availability</t>
  </si>
  <si>
    <t xml:space="preserve">Neither / unclear</t>
  </si>
  <si>
    <t xml:space="preserve">C5</t>
  </si>
  <si>
    <t xml:space="preserve">Variants &amp; specs</t>
  </si>
  <si>
    <t xml:space="preserve">'More Information' = Product Name, SKU, Weight, Brand only on 18/19 PDPs; thread/port/material live only in title/description; no variants</t>
  </si>
  <si>
    <t xml:space="preserve">Structured variant selectors and/or a spec table</t>
  </si>
  <si>
    <t xml:space="preserve">Variants only described in text</t>
  </si>
  <si>
    <t xml:space="preserve">None where expected</t>
  </si>
  <si>
    <t xml:space="preserve">C6</t>
  </si>
  <si>
    <t xml:space="preserve">Taxonomy &amp; breadcrumbs</t>
  </si>
  <si>
    <t xml:space="preserve">Tree up to 7 levels (2,484 category URLs in sitemap_001); breadcrumb nav + BreadcrumbList on PDP: Home / Adapters &amp; Fittings / Couplings / …</t>
  </si>
  <si>
    <t xml:space="preserve">Logical category tree (&gt;=2 levels) AND breadcrumbs</t>
  </si>
  <si>
    <t xml:space="preserve">Categories but no breadcrumbs</t>
  </si>
  <si>
    <t xml:space="preserve">Flat / none</t>
  </si>
  <si>
    <t xml:space="preserve">C7</t>
  </si>
  <si>
    <t xml:space="preserve">Filters &amp; sort</t>
  </si>
  <si>
    <t xml:space="preserve">Amasty filters (couplings: Category/Brand/Price; cylinders: Bore, Stroke, Rod Dia.) but no sort control; toolbar only 'Show 20 40 80'</t>
  </si>
  <si>
    <t xml:space="preserve">Filters (price / type / attribute) AND sort on category pages</t>
  </si>
  <si>
    <t xml:space="preserve">Sort or pagination only</t>
  </si>
  <si>
    <t xml:space="preserve">C8</t>
  </si>
  <si>
    <t xml:space="preserve">Site search</t>
  </si>
  <si>
    <t xml:space="preserve">Header search; /catalogsearch/result/?q=FI-TE-04LLMK-W3-MS returns the exact item ('1 Item'); results noindex; page 1.74 MB, 528 facets</t>
  </si>
  <si>
    <t xml:space="preserve">Search box with a results page</t>
  </si>
  <si>
    <t xml:space="preserve">Search present but weak / unclear</t>
  </si>
  <si>
    <t xml:space="preserve">B1</t>
  </si>
  <si>
    <t xml:space="preserve">Primary CTA</t>
  </si>
  <si>
    <t xml:space="preserve">B</t>
  </si>
  <si>
    <t xml:space="preserve">'Add to Cart' on PDP and listing cards; homepage is a category-tile grid ('Click a category below') with no buy/quote CTA or featured items</t>
  </si>
  <si>
    <t xml:space="preserve">Add to cart / order / request a quote prominent on product page AND homepage</t>
  </si>
  <si>
    <t xml:space="preserve">Present but buried</t>
  </si>
  <si>
    <t xml:space="preserve">No path to buy or enquire</t>
  </si>
  <si>
    <t xml:space="preserve">B2</t>
  </si>
  <si>
    <t xml:space="preserve">Shipping &amp; returns</t>
  </si>
  <si>
    <t xml:space="preserve">Footer 'Shipping Policy' and 'Return Policy' both link to /terms/ (legal T&amp;C): returns 30 days, no restocking fee if new; no shipping rates</t>
  </si>
  <si>
    <t xml:space="preserve">Shipping AND returns info with specifics (thresholds, timelines) linked from product page or footer</t>
  </si>
  <si>
    <t xml:space="preserve">Generic policy page only</t>
  </si>
  <si>
    <t xml:space="preserve">B3</t>
  </si>
  <si>
    <t xml:space="preserve">Checkout access</t>
  </si>
  <si>
    <t xml:space="preserve">'Create an Account' (/customer/account/create/) + 'Checkout as a new customer' popup; guest checkout is a runtime flag, unverifiable</t>
  </si>
  <si>
    <t xml:space="preserve">Guest checkout, or for B2B a clear become-a-customer application with steps</t>
  </si>
  <si>
    <t xml:space="preserve">Account required but sign-up exists</t>
  </si>
  <si>
    <t xml:space="preserve">No way to buy online</t>
  </si>
  <si>
    <t xml:space="preserve">B4</t>
  </si>
  <si>
    <t xml:space="preserve">Merchandising</t>
  </si>
  <si>
    <t xml:space="preserve">Homepage = static category tiles + one banner (HPUBannerFFP.jpg); no new/best-seller/seasonal blocks; indexed /brand/patriot-hydraulics 404s</t>
  </si>
  <si>
    <t xml:space="preserve">Homepage features collections / seasonal / new / best sellers with working links</t>
  </si>
  <si>
    <t xml:space="preserve">Static links only</t>
  </si>
  <si>
    <t xml:space="preserve">B5</t>
  </si>
  <si>
    <t xml:space="preserve">Trust signals</t>
  </si>
  <si>
    <t xml:space="preserve">No product/store reviews or ratings, no guarantee/award/secure badges on homepage or PDP; footer has only a theme 'cdz-footer-payment' strip</t>
  </si>
  <si>
    <t xml:space="preserve">Product or store reviews PLUS guarantees / awards / secure badges</t>
  </si>
  <si>
    <t xml:space="preserve">One type only</t>
  </si>
  <si>
    <t xml:space="preserve">T1</t>
  </si>
  <si>
    <t xml:space="preserve">Contact</t>
  </si>
  <si>
    <t xml:space="preserve">T</t>
  </si>
  <si>
    <t xml:space="preserve">Footer: 14940 Cleat St, Plymouth MI 48170 + Vestaburg + Gaylord addresses, phones (1-734-455-1722), sales@federalfp.com, hours; contact form</t>
  </si>
  <si>
    <t xml:space="preserve">Phone + physical address + form or email</t>
  </si>
  <si>
    <t xml:space="preserve">Form or email only</t>
  </si>
  <si>
    <t xml:space="preserve">T2</t>
  </si>
  <si>
    <t xml:space="preserve">About</t>
  </si>
  <si>
    <t xml:space="preserve">/ffp-federal-fluid-power-info/ is a 126-word 'Services/About Us' block; same text reused on /career-at-federal-fluid-power-inc/</t>
  </si>
  <si>
    <t xml:space="preserve">Substantial about / story page</t>
  </si>
  <si>
    <t xml:space="preserve">Brief</t>
  </si>
  <si>
    <t xml:space="preserve">T3</t>
  </si>
  <si>
    <t xml:space="preserve">Policies</t>
  </si>
  <si>
    <t xml:space="preserve">Privacy /ffp-privacy-policy/ (693 words) and Terms /terms/ (+ duplicate /ffp-terms-conditions-of-sale/, 2,315 words); no accessibility page</t>
  </si>
  <si>
    <t xml:space="preserve">Privacy AND terms (accessibility statement is a bonus)</t>
  </si>
  <si>
    <t xml:space="preserve">One</t>
  </si>
  <si>
    <t xml:space="preserve">T4</t>
  </si>
  <si>
    <t xml:space="preserve">Social</t>
  </si>
  <si>
    <t xml:space="preserve">No facebook/linkedin/instagram/youtube links anywhere in homepage or footer HTML (grep on captures/homepage.html returned none)</t>
  </si>
  <si>
    <t xml:space="preserve">&gt;=2 linked profiles</t>
  </si>
  <si>
    <t xml:space="preserve">T5</t>
  </si>
  <si>
    <t xml:space="preserve">Accessibility basics</t>
  </si>
  <si>
    <t xml:space="preserve">'Skip to Content' link (#contentarea) on every page; listing/gallery images alt = product name (server-rendered gallery img alt="" until JS)</t>
  </si>
  <si>
    <t xml:space="preserve">Skip link AND alt text on product images (or an accessibility statement)</t>
  </si>
  <si>
    <t xml:space="preserve">Some</t>
  </si>
  <si>
    <t xml:space="preserve">Images without alt and no skip link</t>
  </si>
  <si>
    <t xml:space="preserve">N1</t>
  </si>
  <si>
    <t xml:space="preserve">Blog / news freshness</t>
  </si>
  <si>
    <t xml:space="preserve">N</t>
  </si>
  <si>
    <t xml:space="preserve">No blog/news link in nav, footer or the 63 CMS URLs in sitemap_009; no dated articles anywhere fetched</t>
  </si>
  <si>
    <t xml:space="preserve">A dated post within the last 90 days</t>
  </si>
  <si>
    <t xml:space="preserve">Blog exists but stale or undated</t>
  </si>
  <si>
    <t xml:space="preserve">N2</t>
  </si>
  <si>
    <t xml:space="preserve">Guides / FAQ</t>
  </si>
  <si>
    <t xml:space="preserve">Engineering Toolbox (/engineering-toolbox/, in-browser calculators, 2,570 words) + Hose/Product Configurators; no FAQ page</t>
  </si>
  <si>
    <t xml:space="preserve">FAQ AND guides / recipes / how-tos</t>
  </si>
  <si>
    <t xml:space="preserve">FAQ only, or one guide</t>
  </si>
  <si>
    <t xml:space="preserve">N3</t>
  </si>
  <si>
    <t xml:space="preserve">Locations / where to buy</t>
  </si>
  <si>
    <t xml:space="preserve">Footer 'Locations' lists 3 branches with street address, phone and 'Mon-Fri / 8:00 am - 5:00 pm EST' (Plymouth, Vestaburg, Gaylord)</t>
  </si>
  <si>
    <t xml:space="preserve">Locator or locations page with addresses &amp; hours (B2B: service area / depots)</t>
  </si>
  <si>
    <t xml:space="preserve">A bare list</t>
  </si>
  <si>
    <t xml:space="preserve">Results</t>
  </si>
  <si>
    <t xml:space="preserve">Name</t>
  </si>
  <si>
    <t xml:space="preserve">Weight</t>
  </si>
  <si>
    <t xml:space="preserve">Verified</t>
  </si>
  <si>
    <t xml:space="preserve">Points</t>
  </si>
  <si>
    <t xml:space="preserve">Pillar %</t>
  </si>
  <si>
    <t xml:space="preserve">Findability</t>
  </si>
  <si>
    <t xml:space="preserve">Catalog</t>
  </si>
  <si>
    <t xml:space="preserve">Buy</t>
  </si>
  <si>
    <t xml:space="preserve">Trust</t>
  </si>
  <si>
    <t xml:space="preserve">Content</t>
  </si>
  <si>
    <t xml:space="preserve">Grade</t>
  </si>
  <si>
    <t xml:space="preserve">Verified checks</t>
  </si>
  <si>
    <t xml:space="preserve">Coverage</t>
  </si>
  <si>
    <t xml:space="preserve">Would rank on the Michigan index (of 21)</t>
  </si>
  <si>
    <t xml:space="preserve">Michigan index average</t>
  </si>
  <si>
    <t xml:space="preserve">Weakest pillar</t>
  </si>
  <si>
    <t xml:space="preserve">Finding</t>
  </si>
  <si>
    <t xml:space="preserve">Count / sample</t>
  </si>
  <si>
    <t xml:space="preserve">Maps to (posting duty)</t>
  </si>
  <si>
    <t xml:space="preserve">Why it matters</t>
  </si>
  <si>
    <t xml:space="preserve">Fix</t>
  </si>
  <si>
    <t xml:space="preserve">Evidence (captures/)</t>
  </si>
  <si>
    <t xml:space="preserve">Status</t>
  </si>
  <si>
    <t xml:space="preserve">S</t>
  </si>
  <si>
    <t xml:space="preserve">Part-number search works</t>
  </si>
  <si>
    <t xml:space="preserve">Searching FI-TE-04LLMK-W3-MS returns exactly one hit with price and Add to Cart, and the results page is noindex with a canonical to the search root — the right handling for buyers who type manufacturer codes.</t>
  </si>
  <si>
    <t xml:space="preserve">Strength</t>
  </si>
  <si>
    <t xml:space="preserve">Structured data most distributors never ship</t>
  </si>
  <si>
    <t xml:space="preserve">Every sampled product page carries Product + Offer with price, currency and availability, shippingDetails (2–5 business days, $9.99, US), a merchant return policy and a BreadcrumbList; category pages add an OfferCatalog. 19 of 19.</t>
  </si>
  <si>
    <t xml:space="preserve">The Engineering Toolbox is real content</t>
  </si>
  <si>
    <t xml:space="preserve">/engineering-toolbox/ is a 2,570-word in-browser calculator suite — cylinder force, speed and flow, rod buckling, pumps, HPUs, pneumatics, conversions — with Shop Cylinders links back into the catalog, alongside a hose configurator and a product configurator.</t>
  </si>
  <si>
    <t xml:space="preserve">37% of sitemap product URLs have no URL key and are blocked by robots.txt</t>
  </si>
  <si>
    <t xml:space="preserve">20,242 of 54,496 URLs (37.1%) across the three sitemap files fetched · 3 of 3 sampled pages return 200 with a robots-blocked canonical</t>
  </si>
  <si>
    <t xml:space="preserve">ERP → Magento product data</t>
  </si>
  <si>
    <t xml:space="preserve">The role owns ERP-to-Magento product data, and a missing url_key on ~20,000 SKUs is exactly the kind of import-mapping gap that silently removes products from search.</t>
  </si>
  <si>
    <t xml:space="preserve">Filter the product grid for URL Key = empty, bulk-update (or re-import a CSV) with url_key = slugified name + SKU, reindex catalog_url_rewrite, regenerate the sitemap and verify no /catalog/product/view/ URLs remain. Keep the Disallow so the numeric duplicates never index.</t>
  </si>
  <si>
    <t xml:space="preserve">robots.txt, sitemap_005.xml, sitemap_009.xml, pdp_catalog_product_view_id_101454.html, pdp_catalog_product_view_id_97434.html, pdp_catalog_product_view_id_310140.html</t>
  </si>
  <si>
    <t xml:space="preserve">Prototyped</t>
  </si>
  <si>
    <t xml:space="preserve">Specs live inside the title string; where attributes exist the values are dirty</t>
  </si>
  <si>
    <t xml:space="preserve">18 of 19 PDPs with only Name / SKU / Weight / Brand · 0 of 19 with a thread, port, material or pressure attribute · Cylinders: 6 of 17 Bore values are inch-mark twins, 72 of 142 Bore×Stroke values are x/X twins, 2 values are Excel date serials</t>
  </si>
  <si>
    <t xml:space="preserve">Product attributes &amp; layered navigation</t>
  </si>
  <si>
    <t xml:space="preserve">“Keep product data accurate” and “build listings with attributes” is the core of this role; these are the errors a buyer hits when filtering.</t>
  </si>
  <si>
    <t xml:space="preserve">Define thread_size, port_size, material, pressure_rating, pack_qty and mfr_part_number in an attribute set per product line; parse them out of existing names with a one-off script (the parser below is that script); normalize option values — strip inch marks, lowercase x, one unit convention — under Manage Options; re-export the cylinder CSV with text-formatted columns so 3/8 never becomes 44628 again.</t>
  </si>
  <si>
    <t xml:space="preserve">pdp_sample.csv, category_hydraulics-1_cylinders-1.html, pdp_bv3-04-npt.html, pdp_fi-ge-06llm6x1k-w3-ms-6010000421.html</t>
  </si>
  <si>
    <t xml:space="preserve">Price and availability contradict each other — the public symptoms of an unmapped ERP sync</t>
  </si>
  <si>
    <t xml:space="preserve">9 of 19 PDPs are Request-Pricing-only, and 8 of those 9 declare InStock in schema · 1 of 19 prints $0.00 · Chairs &amp; Creepers page 1: 20 of 20 unpriced · a $40,000–$50,000 price bucket on couplings</t>
  </si>
  <si>
    <t xml:space="preserve">Inventory &amp; price sync</t>
  </si>
  <si>
    <t xml:space="preserve">The posting names the Magento-ERP integration and inventory accuracy; these are what a buyer, and Google, see when quantity and price fields do not map cleanly.</t>
  </si>
  <si>
    <t xml:space="preserve">Map ERP quantity and price into qty, is_in_stock and price on every sync run and key the RFQ module off is_salable; render Magento's stock-status block on PDPs; set Offer availability to OutOfStock or BackOrder (or drop the Offer) when the button is RFQ; add a sync alert for price = 0 or price &gt; $10,000 on fittings.</t>
  </si>
  <si>
    <t xml:space="preserve">pdp_fi-ge-06llm6x1k-w3-ms-6010000421.html, pdp_catalog_product_view_id_101454.html, category_couplings.html, category_couplings_p2.html, category_chairs-and-creepers.html, pdp_sample.csv</t>
  </si>
  <si>
    <t xml:space="preserve">Manufacturer logos stand in for product photos on tens of thousands of SKUs</t>
  </si>
  <si>
    <t xml:space="preserve">10 of 19 sampled PDPs show a supplier logo as the only image · sitemap-wide, 35,744 of 51,918 products (69%) share a generic first image · 512 have no image at all</t>
  </si>
  <si>
    <t xml:space="preserve">Product imagery</t>
  </si>
  <si>
    <t xml:space="preserve">The role writes copy, attributes and images for the store; a logo where the part should be is the single most visible content gap for a buyer comparing fittings.</t>
  </si>
  <si>
    <t xml:space="preserve">Pull supplier line-drawing and CAD sets (Stauff, Tompkins and Poclain publish them) and import by SKU via Import → Products with base_image, small_image and thumbnail; use a per-family drawing as the fallback instead of the logo; set a Magento image placeholder so the 512 image-less SKUs stop rendering blank; fix the tile alts.</t>
  </si>
  <si>
    <t xml:space="preserve">pdp_sample.csv, sitemap_001.xml, sitemap_005.xml, sitemap_009.xml, pdp_dshg-03-3c4-d24-n1-14-dir-valve-pilot-operated.html, homepage.html</t>
  </si>
  <si>
    <t xml:space="preserve">Documented</t>
  </si>
  <si>
    <t xml:space="preserve">One meta description sitewide, code-only titles, and three URL layers for the same part</t>
  </si>
  <si>
    <t xml:space="preserve">19 of 19 PDPs + 7 of 7 content pages share one description · 11 of 19 titles are the bare part code · 12 of 17 sitemap product URLs return 200 with a different canonical · 2,361 of 2,484 category URLs (95%) end in -1/-2/-3 · 58 homepage links into an alias category tree</t>
  </si>
  <si>
    <t xml:space="preserve">Content editing at catalog scale</t>
  </si>
  <si>
    <t xml:space="preserve">“Content editor” for a 52,000-SKU catalog means templates, not hand edits, and the crawl budget is currently spent on duplicates of the same part.</t>
  </si>
  <si>
    <t xml:space="preserve">Set product meta templates under Product Fields Auto-Generation ({{name}} | {{brand}} hydraulic {{category}} | Federal Fluid Power, and a description from name + brand + first spec); set Use Categories Path for Product URLs to No with permanent redirects on key change; run a URL-rewrite cleanup so old keys 301 instead of 200; relink the homepage grid to canonical category URLs; remove the second breadcrumb block from the Hyvä template.</t>
  </si>
  <si>
    <t xml:space="preserve">pdp_sample.csv, pdp_700018114.html, pdp_hp-10y-4-50-x10-00-yellow-hose-protector.html, category_couplings.html, homepage.html, sitemap_001.xml</t>
  </si>
  <si>
    <t xml:space="preserve">Federal's pages carry Patriot Hydraulics' copyright and phone number; policy links go to the wrong pages</t>
  </si>
  <si>
    <t xml:space="preserve">2 wrong-brand strings on every page · Shipping and Return Policy both link to /terms/ · 2 “#” footer links · 6 test/junk pages in the sitemap · the same typo on 19 of 19 PDPs · 2 of 2 SKUs duplicated across both domains</t>
  </si>
  <si>
    <t xml:space="preserve">Multi-store hygiene</t>
  </si>
  <si>
    <t xml:space="preserve">These are the first things a customer sees, and each is a ten-minute fix inside Content → Blocks and Pages for someone who owns the multi-store setup.</t>
  </si>
  <si>
    <t xml:space="preserve">Scope the footer and header blocks to the Federal store view (copyright, phone); create real Shipping and Returns pages and relink the footer; disable the test pages and drop them from the sitemap; assign a proper no-route page; fix the typo in the PDP template; choose one canonical domain per SKU or noindex the Patriot copies.</t>
  </si>
  <si>
    <t xml:space="preserve">homepage.html, terms_shipping-policy.html, ffp-terms-conditions-of-sale.html, sitemap_009.xml, career.html, brand_patriot-hydraulics.html, patriot_homepage.html, patriot_pdp_fi-te-04llmk-w3-ms-6010000456.html</t>
  </si>
  <si>
    <t xml:space="preserve">·</t>
  </si>
  <si>
    <t xml:space="preserve">Descriptions: 17 of 19 sampled PDPs under 50 words; 7 of 19 just repeat the name.</t>
  </si>
  <si>
    <t xml:space="preserve">Noted</t>
  </si>
  <si>
    <t xml:space="preserve">Datasheets: 5 of 19 PDPs have Amasty attachments (Poclain MS11: PDF + DXF + STP); none link a PDF otherwise.</t>
  </si>
  <si>
    <t xml:space="preserve">Category tree: 2,484 category URLs in one sitemap file, seven levels deep; no empty category found; Couplings alone is 4,114 items over 206 pages.</t>
  </si>
  <si>
    <t xml:space="preserve">No sort control renders on any listing (the toolbar is Show 20 / 40 / 80 only); Couplings filters are Category, Brand and Price — no thread size, port or material.</t>
  </si>
  <si>
    <t xml:space="preserve">Page weight: product pages are 504–511 KB of HTML with 68–69 script tags; the search results page is 1.74 MB because a 528-value cross-reference facet renders inline; every page embeds a 250-option country list for the quote modal.</t>
  </si>
  <si>
    <t xml:space="preserve">Homepage: 21 h1 elements (each category tile is one), no social links, favicon is a JPEG, no og:image.</t>
  </si>
  <si>
    <t xml:space="preserve">Patriot's sitemap index has 14 files to Federal's 9; product lastmod dates cluster in Aug 2026 (48,233) and Sep 2026 (3,749), consistent with a full-catalog resync.</t>
  </si>
  <si>
    <t xml:space="preserve">Weekly QA — the Monday checks for this store</t>
  </si>
  <si>
    <t xml:space="preserve">One row per check. Type the result each week; keep the history as new columns.</t>
  </si>
  <si>
    <t xml:space="preserve">#</t>
  </si>
  <si>
    <t xml:space="preserve">How (public page / feed)</t>
  </si>
  <si>
    <t xml:space="preserve">Owner</t>
  </si>
  <si>
    <t xml:space="preserve">Today</t>
  </si>
  <si>
    <t xml:space="preserve">Result today</t>
  </si>
  <si>
    <t xml:space="preserve">Threshold / action</t>
  </si>
  <si>
    <t xml:space="preserve">Re-check: 37% of sitemap product URLs have no URL key and are blocked by robots.txt</t>
  </si>
  <si>
    <t xml:space="preserve">Ops</t>
  </si>
  <si>
    <t xml:space="preserve">2026-09-28</t>
  </si>
  <si>
    <t xml:space="preserve">Fix per Findings</t>
  </si>
  <si>
    <t xml:space="preserve">Re-check: Specs live inside the title string; where attributes exist the values are dirty</t>
  </si>
  <si>
    <t xml:space="preserve">Re-check: Price and availability contradict each other — the public symptoms of an unmapped ERP sync</t>
  </si>
  <si>
    <t xml:space="preserve">Re-check: Manufacturer logos stand in for product photos on tens of thousands of SKUs</t>
  </si>
  <si>
    <t xml:space="preserve">Re-check: One meta description sitewide, code-only titles, and three URL layers for the same part</t>
  </si>
  <si>
    <t xml:space="preserve">Re-check: Federal's pages carry Patriot Hydraulics' copyright and phone number; policy links go to the wrong pages</t>
  </si>
  <si>
    <t xml:space="preserve">30 / 60 / 90 days</t>
  </si>
  <si>
    <t xml:space="preserve">Day 30</t>
  </si>
  <si>
    <t xml:space="preserve">URL keys generated and imported for the 20,242 keyless products; sitemap regenerated</t>
  </si>
  <si>
    <t xml:space="preserve">Store-view footer and header blocks; Shipping and Returns pages; test pages removed</t>
  </si>
  <si>
    <t xml:space="preserve">Product meta templates live; homepage relinked to canonical categories</t>
  </si>
  <si>
    <t xml:space="preserve">Day 60</t>
  </si>
  <si>
    <t xml:space="preserve">Attribute set per product line; parser run across the catalog; option values normalized</t>
  </si>
  <si>
    <t xml:space="preserve">ERP sync mapping for qty, is_in_stock and price; RFQ keyed off is_salable; stock status on PDPs</t>
  </si>
  <si>
    <t xml:space="preserve">Supplier drawings imported for the top lines; placeholder image set</t>
  </si>
  <si>
    <t xml:space="preserve">Day 90</t>
  </si>
  <si>
    <t xml:space="preserve">Layered navigation on thread size, port and material for fittings; sort control on listings</t>
  </si>
  <si>
    <t xml:space="preserve">One canonical domain per SKU between Federal and Patriot</t>
  </si>
  <si>
    <t xml:space="preserve">Weekly catalog QA report: keyless products, zero prices, RFQ-with-InStock, logo-as-image, duplicate keys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</si>
</sst>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D1A"/>
      <name val="Arial"/>
      <family val="0"/>
      <charset val="1"/>
    </font>
    <font>
      <sz val="11"/>
      <color rgb="FF6B6660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C8451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D1A"/>
        <bgColor rgb="FF33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1D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4C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660"/>
      <rgbColor rgb="FF969696"/>
      <rgbColor rgb="FF003366"/>
      <rgbColor rgb="FF339966"/>
      <rgbColor rgb="FF003300"/>
      <rgbColor rgb="FF333300"/>
      <rgbColor rgb="FFC8451F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75" hidden="false" customHeight="true" outlineLevel="0" collapsed="false">
      <c r="B5" s="3" t="s">
        <v>2</v>
      </c>
      <c r="C5" s="4" t="s">
        <v>3</v>
      </c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45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70"/>
    <col collapsed="false" customWidth="true" hidden="false" outlineLevel="0" max="8" min="6" style="0" width="40"/>
  </cols>
  <sheetData>
    <row r="1" customFormat="false" ht="22.0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11</v>
      </c>
    </row>
    <row r="4" customFormat="false" ht="15" hidden="false" customHeight="false" outlineLevel="0" collapsed="false">
      <c r="A4" s="5" t="s">
        <v>12</v>
      </c>
      <c r="B4" s="5" t="s">
        <v>13</v>
      </c>
      <c r="C4" s="5" t="s">
        <v>4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</row>
    <row r="5" customFormat="false" ht="43.5" hidden="false" customHeight="true" outlineLevel="0" collapsed="false">
      <c r="A5" s="6" t="s">
        <v>19</v>
      </c>
      <c r="B5" s="7" t="s">
        <v>20</v>
      </c>
      <c r="C5" s="8" t="n">
        <v>2</v>
      </c>
      <c r="D5" s="6" t="s">
        <v>21</v>
      </c>
      <c r="E5" s="9" t="s">
        <v>22</v>
      </c>
      <c r="F5" s="9" t="s">
        <v>23</v>
      </c>
      <c r="G5" s="9" t="s">
        <v>24</v>
      </c>
      <c r="H5" s="9" t="s">
        <v>25</v>
      </c>
    </row>
    <row r="6" customFormat="false" ht="43.5" hidden="false" customHeight="true" outlineLevel="0" collapsed="false">
      <c r="A6" s="6" t="s">
        <v>26</v>
      </c>
      <c r="B6" s="7" t="s">
        <v>27</v>
      </c>
      <c r="C6" s="8" t="n">
        <v>1</v>
      </c>
      <c r="D6" s="6" t="s">
        <v>21</v>
      </c>
      <c r="E6" s="9" t="s">
        <v>28</v>
      </c>
      <c r="F6" s="9" t="s">
        <v>29</v>
      </c>
      <c r="G6" s="9" t="s">
        <v>30</v>
      </c>
      <c r="H6" s="9" t="s">
        <v>31</v>
      </c>
    </row>
    <row r="7" customFormat="false" ht="43.5" hidden="false" customHeight="true" outlineLevel="0" collapsed="false">
      <c r="A7" s="6" t="s">
        <v>32</v>
      </c>
      <c r="B7" s="7" t="s">
        <v>33</v>
      </c>
      <c r="C7" s="8" t="n">
        <v>2</v>
      </c>
      <c r="D7" s="6" t="s">
        <v>21</v>
      </c>
      <c r="E7" s="9" t="s">
        <v>34</v>
      </c>
      <c r="F7" s="9" t="s">
        <v>35</v>
      </c>
      <c r="G7" s="9" t="s">
        <v>36</v>
      </c>
      <c r="H7" s="9" t="s">
        <v>37</v>
      </c>
    </row>
    <row r="8" customFormat="false" ht="43.5" hidden="false" customHeight="true" outlineLevel="0" collapsed="false">
      <c r="A8" s="6" t="s">
        <v>38</v>
      </c>
      <c r="B8" s="7" t="s">
        <v>39</v>
      </c>
      <c r="C8" s="8" t="n">
        <v>1</v>
      </c>
      <c r="D8" s="6" t="s">
        <v>21</v>
      </c>
      <c r="E8" s="9" t="s">
        <v>40</v>
      </c>
      <c r="F8" s="9" t="s">
        <v>41</v>
      </c>
      <c r="G8" s="9" t="s">
        <v>42</v>
      </c>
      <c r="H8" s="9" t="s">
        <v>43</v>
      </c>
    </row>
    <row r="9" customFormat="false" ht="43.5" hidden="false" customHeight="true" outlineLevel="0" collapsed="false">
      <c r="A9" s="6" t="s">
        <v>44</v>
      </c>
      <c r="B9" s="7" t="s">
        <v>45</v>
      </c>
      <c r="C9" s="8" t="n">
        <v>1</v>
      </c>
      <c r="D9" s="6" t="s">
        <v>21</v>
      </c>
      <c r="E9" s="9" t="s">
        <v>46</v>
      </c>
      <c r="F9" s="9" t="s">
        <v>47</v>
      </c>
      <c r="G9" s="9" t="s">
        <v>48</v>
      </c>
      <c r="H9" s="9" t="s">
        <v>49</v>
      </c>
    </row>
    <row r="10" customFormat="false" ht="43.5" hidden="false" customHeight="true" outlineLevel="0" collapsed="false">
      <c r="A10" s="6" t="s">
        <v>50</v>
      </c>
      <c r="B10" s="7" t="s">
        <v>51</v>
      </c>
      <c r="C10" s="8" t="n">
        <v>2</v>
      </c>
      <c r="D10" s="6" t="s">
        <v>21</v>
      </c>
      <c r="E10" s="9" t="s">
        <v>52</v>
      </c>
      <c r="F10" s="9" t="s">
        <v>53</v>
      </c>
      <c r="G10" s="9" t="s">
        <v>54</v>
      </c>
      <c r="H10" s="9" t="s">
        <v>49</v>
      </c>
    </row>
    <row r="11" customFormat="false" ht="43.5" hidden="false" customHeight="true" outlineLevel="0" collapsed="false">
      <c r="A11" s="6" t="s">
        <v>55</v>
      </c>
      <c r="B11" s="7" t="s">
        <v>56</v>
      </c>
      <c r="C11" s="8" t="n">
        <v>2</v>
      </c>
      <c r="D11" s="6" t="s">
        <v>21</v>
      </c>
      <c r="E11" s="9" t="s">
        <v>57</v>
      </c>
      <c r="F11" s="9" t="s">
        <v>58</v>
      </c>
      <c r="G11" s="9" t="s">
        <v>59</v>
      </c>
      <c r="H11" s="9" t="s">
        <v>60</v>
      </c>
    </row>
    <row r="12" customFormat="false" ht="43.5" hidden="false" customHeight="true" outlineLevel="0" collapsed="false">
      <c r="A12" s="6" t="s">
        <v>61</v>
      </c>
      <c r="B12" s="7" t="s">
        <v>62</v>
      </c>
      <c r="C12" s="8" t="n">
        <v>1</v>
      </c>
      <c r="D12" s="6" t="s">
        <v>21</v>
      </c>
      <c r="E12" s="9" t="s">
        <v>63</v>
      </c>
      <c r="F12" s="9" t="s">
        <v>64</v>
      </c>
      <c r="G12" s="9" t="s">
        <v>65</v>
      </c>
      <c r="H12" s="9" t="s">
        <v>66</v>
      </c>
    </row>
    <row r="13" customFormat="false" ht="43.5" hidden="false" customHeight="true" outlineLevel="0" collapsed="false">
      <c r="A13" s="6" t="s">
        <v>67</v>
      </c>
      <c r="B13" s="7" t="s">
        <v>68</v>
      </c>
      <c r="C13" s="8" t="n">
        <v>1</v>
      </c>
      <c r="D13" s="6" t="s">
        <v>69</v>
      </c>
      <c r="E13" s="9" t="s">
        <v>70</v>
      </c>
      <c r="F13" s="9" t="s">
        <v>71</v>
      </c>
      <c r="G13" s="9" t="s">
        <v>72</v>
      </c>
      <c r="H13" s="9" t="s">
        <v>73</v>
      </c>
    </row>
    <row r="14" customFormat="false" ht="43.5" hidden="false" customHeight="true" outlineLevel="0" collapsed="false">
      <c r="A14" s="6" t="s">
        <v>74</v>
      </c>
      <c r="B14" s="7" t="s">
        <v>75</v>
      </c>
      <c r="C14" s="8" t="n">
        <v>1</v>
      </c>
      <c r="D14" s="6" t="s">
        <v>69</v>
      </c>
      <c r="E14" s="9" t="s">
        <v>76</v>
      </c>
      <c r="F14" s="9" t="s">
        <v>77</v>
      </c>
      <c r="G14" s="9" t="s">
        <v>78</v>
      </c>
      <c r="H14" s="9" t="s">
        <v>79</v>
      </c>
    </row>
    <row r="15" customFormat="false" ht="43.5" hidden="false" customHeight="true" outlineLevel="0" collapsed="false">
      <c r="A15" s="6" t="s">
        <v>80</v>
      </c>
      <c r="B15" s="7" t="s">
        <v>81</v>
      </c>
      <c r="C15" s="8" t="n">
        <v>1</v>
      </c>
      <c r="D15" s="6" t="s">
        <v>69</v>
      </c>
      <c r="E15" s="9" t="s">
        <v>82</v>
      </c>
      <c r="F15" s="9" t="s">
        <v>83</v>
      </c>
      <c r="G15" s="9" t="s">
        <v>84</v>
      </c>
      <c r="H15" s="9" t="s">
        <v>85</v>
      </c>
    </row>
    <row r="16" customFormat="false" ht="43.5" hidden="false" customHeight="true" outlineLevel="0" collapsed="false">
      <c r="A16" s="6" t="s">
        <v>86</v>
      </c>
      <c r="B16" s="7" t="s">
        <v>87</v>
      </c>
      <c r="C16" s="8" t="n">
        <v>1</v>
      </c>
      <c r="D16" s="6" t="s">
        <v>69</v>
      </c>
      <c r="E16" s="9" t="s">
        <v>88</v>
      </c>
      <c r="F16" s="9" t="s">
        <v>89</v>
      </c>
      <c r="G16" s="9" t="s">
        <v>90</v>
      </c>
      <c r="H16" s="9" t="s">
        <v>91</v>
      </c>
    </row>
    <row r="17" customFormat="false" ht="43.5" hidden="false" customHeight="true" outlineLevel="0" collapsed="false">
      <c r="A17" s="6" t="s">
        <v>92</v>
      </c>
      <c r="B17" s="7" t="s">
        <v>93</v>
      </c>
      <c r="C17" s="8" t="n">
        <v>1</v>
      </c>
      <c r="D17" s="6" t="s">
        <v>69</v>
      </c>
      <c r="E17" s="9" t="s">
        <v>94</v>
      </c>
      <c r="F17" s="9" t="s">
        <v>95</v>
      </c>
      <c r="G17" s="9" t="s">
        <v>96</v>
      </c>
      <c r="H17" s="9" t="s">
        <v>97</v>
      </c>
    </row>
    <row r="18" customFormat="false" ht="43.5" hidden="false" customHeight="true" outlineLevel="0" collapsed="false">
      <c r="A18" s="6" t="s">
        <v>98</v>
      </c>
      <c r="B18" s="7" t="s">
        <v>99</v>
      </c>
      <c r="C18" s="8" t="n">
        <v>2</v>
      </c>
      <c r="D18" s="6" t="s">
        <v>69</v>
      </c>
      <c r="E18" s="9" t="s">
        <v>100</v>
      </c>
      <c r="F18" s="9" t="s">
        <v>101</v>
      </c>
      <c r="G18" s="9" t="s">
        <v>102</v>
      </c>
      <c r="H18" s="9" t="s">
        <v>103</v>
      </c>
    </row>
    <row r="19" customFormat="false" ht="43.5" hidden="false" customHeight="true" outlineLevel="0" collapsed="false">
      <c r="A19" s="6" t="s">
        <v>104</v>
      </c>
      <c r="B19" s="7" t="s">
        <v>105</v>
      </c>
      <c r="C19" s="8" t="n">
        <v>1</v>
      </c>
      <c r="D19" s="6" t="s">
        <v>69</v>
      </c>
      <c r="E19" s="9" t="s">
        <v>106</v>
      </c>
      <c r="F19" s="9" t="s">
        <v>107</v>
      </c>
      <c r="G19" s="9" t="s">
        <v>108</v>
      </c>
      <c r="H19" s="9" t="s">
        <v>49</v>
      </c>
    </row>
    <row r="20" customFormat="false" ht="43.5" hidden="false" customHeight="true" outlineLevel="0" collapsed="false">
      <c r="A20" s="6" t="s">
        <v>109</v>
      </c>
      <c r="B20" s="7" t="s">
        <v>110</v>
      </c>
      <c r="C20" s="8" t="n">
        <v>2</v>
      </c>
      <c r="D20" s="6" t="s">
        <v>69</v>
      </c>
      <c r="E20" s="9" t="s">
        <v>111</v>
      </c>
      <c r="F20" s="9" t="s">
        <v>112</v>
      </c>
      <c r="G20" s="9" t="s">
        <v>113</v>
      </c>
      <c r="H20" s="9" t="s">
        <v>49</v>
      </c>
    </row>
    <row r="21" customFormat="false" ht="43.5" hidden="false" customHeight="true" outlineLevel="0" collapsed="false">
      <c r="A21" s="6" t="s">
        <v>114</v>
      </c>
      <c r="B21" s="7" t="s">
        <v>115</v>
      </c>
      <c r="C21" s="8" t="n">
        <v>1</v>
      </c>
      <c r="D21" s="6" t="s">
        <v>116</v>
      </c>
      <c r="E21" s="9" t="s">
        <v>117</v>
      </c>
      <c r="F21" s="9" t="s">
        <v>118</v>
      </c>
      <c r="G21" s="9" t="s">
        <v>119</v>
      </c>
      <c r="H21" s="9" t="s">
        <v>120</v>
      </c>
    </row>
    <row r="22" customFormat="false" ht="43.5" hidden="false" customHeight="true" outlineLevel="0" collapsed="false">
      <c r="A22" s="6" t="s">
        <v>121</v>
      </c>
      <c r="B22" s="7" t="s">
        <v>122</v>
      </c>
      <c r="C22" s="8" t="n">
        <v>1</v>
      </c>
      <c r="D22" s="6" t="s">
        <v>116</v>
      </c>
      <c r="E22" s="9" t="s">
        <v>123</v>
      </c>
      <c r="F22" s="9" t="s">
        <v>124</v>
      </c>
      <c r="G22" s="9" t="s">
        <v>125</v>
      </c>
      <c r="H22" s="9" t="s">
        <v>49</v>
      </c>
    </row>
    <row r="23" customFormat="false" ht="43.5" hidden="false" customHeight="true" outlineLevel="0" collapsed="false">
      <c r="A23" s="6" t="s">
        <v>126</v>
      </c>
      <c r="B23" s="7" t="s">
        <v>127</v>
      </c>
      <c r="C23" s="8" t="n">
        <v>1</v>
      </c>
      <c r="D23" s="6" t="s">
        <v>116</v>
      </c>
      <c r="E23" s="9" t="s">
        <v>128</v>
      </c>
      <c r="F23" s="9" t="s">
        <v>129</v>
      </c>
      <c r="G23" s="9" t="s">
        <v>130</v>
      </c>
      <c r="H23" s="9" t="s">
        <v>131</v>
      </c>
    </row>
    <row r="24" customFormat="false" ht="43.5" hidden="false" customHeight="true" outlineLevel="0" collapsed="false">
      <c r="A24" s="6" t="s">
        <v>132</v>
      </c>
      <c r="B24" s="7" t="s">
        <v>133</v>
      </c>
      <c r="C24" s="8" t="n">
        <v>1</v>
      </c>
      <c r="D24" s="6" t="s">
        <v>116</v>
      </c>
      <c r="E24" s="9" t="s">
        <v>134</v>
      </c>
      <c r="F24" s="9" t="s">
        <v>135</v>
      </c>
      <c r="G24" s="9" t="s">
        <v>136</v>
      </c>
      <c r="H24" s="9" t="s">
        <v>49</v>
      </c>
    </row>
    <row r="25" customFormat="false" ht="43.5" hidden="false" customHeight="true" outlineLevel="0" collapsed="false">
      <c r="A25" s="6" t="s">
        <v>137</v>
      </c>
      <c r="B25" s="7" t="s">
        <v>138</v>
      </c>
      <c r="C25" s="8" t="n">
        <v>0</v>
      </c>
      <c r="D25" s="6" t="s">
        <v>116</v>
      </c>
      <c r="E25" s="9" t="s">
        <v>139</v>
      </c>
      <c r="F25" s="9" t="s">
        <v>140</v>
      </c>
      <c r="G25" s="9" t="s">
        <v>141</v>
      </c>
      <c r="H25" s="9" t="s">
        <v>49</v>
      </c>
    </row>
    <row r="26" customFormat="false" ht="43.5" hidden="false" customHeight="true" outlineLevel="0" collapsed="false">
      <c r="A26" s="6" t="s">
        <v>142</v>
      </c>
      <c r="B26" s="7" t="s">
        <v>143</v>
      </c>
      <c r="C26" s="8" t="n">
        <v>2</v>
      </c>
      <c r="D26" s="6" t="s">
        <v>144</v>
      </c>
      <c r="E26" s="9" t="s">
        <v>145</v>
      </c>
      <c r="F26" s="9" t="s">
        <v>146</v>
      </c>
      <c r="G26" s="9" t="s">
        <v>147</v>
      </c>
      <c r="H26" s="9" t="s">
        <v>49</v>
      </c>
    </row>
    <row r="27" customFormat="false" ht="43.5" hidden="false" customHeight="true" outlineLevel="0" collapsed="false">
      <c r="A27" s="6" t="s">
        <v>148</v>
      </c>
      <c r="B27" s="7" t="s">
        <v>149</v>
      </c>
      <c r="C27" s="8" t="n">
        <v>1</v>
      </c>
      <c r="D27" s="6" t="s">
        <v>144</v>
      </c>
      <c r="E27" s="9" t="s">
        <v>150</v>
      </c>
      <c r="F27" s="9" t="s">
        <v>151</v>
      </c>
      <c r="G27" s="9" t="s">
        <v>152</v>
      </c>
      <c r="H27" s="9" t="s">
        <v>49</v>
      </c>
    </row>
    <row r="28" customFormat="false" ht="43.5" hidden="false" customHeight="true" outlineLevel="0" collapsed="false">
      <c r="A28" s="6" t="s">
        <v>153</v>
      </c>
      <c r="B28" s="7" t="s">
        <v>154</v>
      </c>
      <c r="C28" s="8" t="n">
        <v>2</v>
      </c>
      <c r="D28" s="6" t="s">
        <v>144</v>
      </c>
      <c r="E28" s="9" t="s">
        <v>155</v>
      </c>
      <c r="F28" s="9" t="s">
        <v>156</v>
      </c>
      <c r="G28" s="9" t="s">
        <v>157</v>
      </c>
      <c r="H28" s="9" t="s">
        <v>49</v>
      </c>
    </row>
    <row r="29" customFormat="false" ht="43.5" hidden="false" customHeight="true" outlineLevel="0" collapsed="false">
      <c r="A29" s="6" t="s">
        <v>158</v>
      </c>
      <c r="B29" s="7" t="s">
        <v>159</v>
      </c>
      <c r="C29" s="8" t="n">
        <v>0</v>
      </c>
      <c r="D29" s="6" t="s">
        <v>144</v>
      </c>
      <c r="E29" s="9" t="s">
        <v>160</v>
      </c>
      <c r="F29" s="9" t="s">
        <v>161</v>
      </c>
      <c r="G29" s="9" t="s">
        <v>157</v>
      </c>
      <c r="H29" s="9" t="s">
        <v>49</v>
      </c>
    </row>
    <row r="30" customFormat="false" ht="43.5" hidden="false" customHeight="true" outlineLevel="0" collapsed="false">
      <c r="A30" s="6" t="s">
        <v>162</v>
      </c>
      <c r="B30" s="7" t="s">
        <v>163</v>
      </c>
      <c r="C30" s="8" t="n">
        <v>2</v>
      </c>
      <c r="D30" s="6" t="s">
        <v>144</v>
      </c>
      <c r="E30" s="9" t="s">
        <v>164</v>
      </c>
      <c r="F30" s="9" t="s">
        <v>165</v>
      </c>
      <c r="G30" s="9" t="s">
        <v>166</v>
      </c>
      <c r="H30" s="9" t="s">
        <v>167</v>
      </c>
    </row>
    <row r="31" customFormat="false" ht="43.5" hidden="false" customHeight="true" outlineLevel="0" collapsed="false">
      <c r="A31" s="6" t="s">
        <v>168</v>
      </c>
      <c r="B31" s="7" t="s">
        <v>169</v>
      </c>
      <c r="C31" s="8" t="n">
        <v>0</v>
      </c>
      <c r="D31" s="6" t="s">
        <v>170</v>
      </c>
      <c r="E31" s="9" t="s">
        <v>171</v>
      </c>
      <c r="F31" s="9" t="s">
        <v>172</v>
      </c>
      <c r="G31" s="9" t="s">
        <v>173</v>
      </c>
      <c r="H31" s="9" t="s">
        <v>49</v>
      </c>
    </row>
    <row r="32" customFormat="false" ht="43.5" hidden="false" customHeight="true" outlineLevel="0" collapsed="false">
      <c r="A32" s="6" t="s">
        <v>174</v>
      </c>
      <c r="B32" s="7" t="s">
        <v>175</v>
      </c>
      <c r="C32" s="8" t="n">
        <v>1</v>
      </c>
      <c r="D32" s="6" t="s">
        <v>170</v>
      </c>
      <c r="E32" s="9" t="s">
        <v>176</v>
      </c>
      <c r="F32" s="9" t="s">
        <v>177</v>
      </c>
      <c r="G32" s="9" t="s">
        <v>178</v>
      </c>
      <c r="H32" s="9" t="s">
        <v>49</v>
      </c>
    </row>
    <row r="33" customFormat="false" ht="43.5" hidden="false" customHeight="true" outlineLevel="0" collapsed="false">
      <c r="A33" s="6" t="s">
        <v>179</v>
      </c>
      <c r="B33" s="7" t="s">
        <v>180</v>
      </c>
      <c r="C33" s="8" t="n">
        <v>2</v>
      </c>
      <c r="D33" s="6" t="s">
        <v>170</v>
      </c>
      <c r="E33" s="9" t="s">
        <v>181</v>
      </c>
      <c r="F33" s="9" t="s">
        <v>182</v>
      </c>
      <c r="G33" s="9" t="s">
        <v>183</v>
      </c>
      <c r="H33" s="9" t="s">
        <v>49</v>
      </c>
    </row>
    <row r="35" customFormat="false" ht="22.05" hidden="false" customHeight="false" outlineLevel="0" collapsed="false">
      <c r="A35" s="1" t="s">
        <v>184</v>
      </c>
    </row>
    <row r="36" customFormat="false" ht="15" hidden="false" customHeight="false" outlineLevel="0" collapsed="false">
      <c r="A36" s="5" t="s">
        <v>14</v>
      </c>
      <c r="B36" s="5" t="s">
        <v>185</v>
      </c>
      <c r="C36" s="5" t="s">
        <v>186</v>
      </c>
      <c r="D36" s="5" t="s">
        <v>187</v>
      </c>
      <c r="E36" s="5" t="s">
        <v>188</v>
      </c>
      <c r="F36" s="5" t="s">
        <v>189</v>
      </c>
    </row>
    <row r="37" customFormat="false" ht="15" hidden="false" customHeight="false" outlineLevel="0" collapsed="false">
      <c r="A37" s="6" t="s">
        <v>21</v>
      </c>
      <c r="B37" s="7" t="s">
        <v>190</v>
      </c>
      <c r="C37" s="6" t="n">
        <v>25</v>
      </c>
      <c r="D37" s="6" t="n">
        <f aca="false">COUNTIFS($D$5:$D$33,A37,$C$5:$C$33,"&gt;=0")</f>
        <v>8</v>
      </c>
      <c r="E37" s="6" t="n">
        <f aca="false">SUMIFS($C$5:$C$33,$D$5:$D$33,A37)</f>
        <v>12</v>
      </c>
      <c r="F37" s="10" t="n">
        <f aca="false">IF(D37=0,"",E37/(2*D37))</f>
        <v>0.75</v>
      </c>
    </row>
    <row r="38" customFormat="false" ht="15" hidden="false" customHeight="false" outlineLevel="0" collapsed="false">
      <c r="A38" s="6" t="s">
        <v>69</v>
      </c>
      <c r="B38" s="7" t="s">
        <v>191</v>
      </c>
      <c r="C38" s="6" t="n">
        <v>30</v>
      </c>
      <c r="D38" s="6" t="n">
        <f aca="false">COUNTIFS($D$5:$D$33,A38,$C$5:$C$33,"&gt;=0")</f>
        <v>8</v>
      </c>
      <c r="E38" s="6" t="n">
        <f aca="false">SUMIFS($C$5:$C$33,$D$5:$D$33,A38)</f>
        <v>10</v>
      </c>
      <c r="F38" s="10" t="n">
        <f aca="false">IF(D38=0,"",E38/(2*D38))</f>
        <v>0.625</v>
      </c>
    </row>
    <row r="39" customFormat="false" ht="15" hidden="false" customHeight="false" outlineLevel="0" collapsed="false">
      <c r="A39" s="6" t="s">
        <v>116</v>
      </c>
      <c r="B39" s="7" t="s">
        <v>192</v>
      </c>
      <c r="C39" s="6" t="n">
        <v>20</v>
      </c>
      <c r="D39" s="6" t="n">
        <f aca="false">COUNTIFS($D$5:$D$33,A39,$C$5:$C$33,"&gt;=0")</f>
        <v>5</v>
      </c>
      <c r="E39" s="6" t="n">
        <f aca="false">SUMIFS($C$5:$C$33,$D$5:$D$33,A39)</f>
        <v>4</v>
      </c>
      <c r="F39" s="10" t="n">
        <f aca="false">IF(D39=0,"",E39/(2*D39))</f>
        <v>0.4</v>
      </c>
    </row>
    <row r="40" customFormat="false" ht="15" hidden="false" customHeight="false" outlineLevel="0" collapsed="false">
      <c r="A40" s="6" t="s">
        <v>144</v>
      </c>
      <c r="B40" s="7" t="s">
        <v>193</v>
      </c>
      <c r="C40" s="6" t="n">
        <v>15</v>
      </c>
      <c r="D40" s="6" t="n">
        <f aca="false">COUNTIFS($D$5:$D$33,A40,$C$5:$C$33,"&gt;=0")</f>
        <v>5</v>
      </c>
      <c r="E40" s="6" t="n">
        <f aca="false">SUMIFS($C$5:$C$33,$D$5:$D$33,A40)</f>
        <v>7</v>
      </c>
      <c r="F40" s="10" t="n">
        <f aca="false">IF(D40=0,"",E40/(2*D40))</f>
        <v>0.7</v>
      </c>
    </row>
    <row r="41" customFormat="false" ht="15" hidden="false" customHeight="false" outlineLevel="0" collapsed="false">
      <c r="A41" s="6" t="s">
        <v>170</v>
      </c>
      <c r="B41" s="7" t="s">
        <v>194</v>
      </c>
      <c r="C41" s="6" t="n">
        <v>10</v>
      </c>
      <c r="D41" s="6" t="n">
        <f aca="false">COUNTIFS($D$5:$D$33,A41,$C$5:$C$33,"&gt;=0")</f>
        <v>3</v>
      </c>
      <c r="E41" s="6" t="n">
        <f aca="false">SUMIFS($C$5:$C$33,$D$5:$D$33,A41)</f>
        <v>3</v>
      </c>
      <c r="F41" s="10" t="n">
        <f aca="false">IF(D41=0,"",E41/(2*D41))</f>
        <v>0.5</v>
      </c>
    </row>
    <row r="44" customFormat="false" ht="17.35" hidden="false" customHeight="false" outlineLevel="0" collapsed="false">
      <c r="A44" s="11" t="s">
        <v>4</v>
      </c>
      <c r="B44" s="12" t="n">
        <f aca="false">IF((IF(D37&gt;0,C37,0)+IF(D38&gt;0,C38,0)+IF(D39&gt;0,C39,0)+IF(D40&gt;0,C40,0)+IF(D41&gt;0,C41,0))=0,"",ROUND(100*(IF(D37&gt;0,C37*F37,0)+IF(D38&gt;0,C38*F38,0)+IF(D39&gt;0,C39*F39,0)+IF(D40&gt;0,C40*F40,0)+IF(D41&gt;0,C41*F41,0))/(IF(D37&gt;0,C37,0)+IF(D38&gt;0,C38,0)+IF(D39&gt;0,C39,0)+IF(D40&gt;0,C40,0)+IF(D41&gt;0,C41,0)),1))</f>
        <v>61</v>
      </c>
      <c r="C44" s="12"/>
    </row>
    <row r="45" customFormat="false" ht="15" hidden="false" customHeight="false" outlineLevel="0" collapsed="false">
      <c r="A45" s="11" t="s">
        <v>195</v>
      </c>
      <c r="B45" s="11" t="str">
        <f aca="false">IF(B44="","",IF(B44&gt;=85,"A",IF(B44&gt;=70,"B",IF(B44&gt;=55,"C",IF(B44&gt;=40,"D","F")))))</f>
        <v>C</v>
      </c>
      <c r="C45" s="11"/>
    </row>
    <row r="46" customFormat="false" ht="15" hidden="false" customHeight="false" outlineLevel="0" collapsed="false">
      <c r="A46" s="11" t="s">
        <v>196</v>
      </c>
      <c r="B46" s="13" t="n">
        <f aca="false">SUM(D37:D41)</f>
        <v>29</v>
      </c>
      <c r="C46" s="13"/>
    </row>
    <row r="47" customFormat="false" ht="15" hidden="false" customHeight="false" outlineLevel="0" collapsed="false">
      <c r="A47" s="11" t="s">
        <v>197</v>
      </c>
      <c r="B47" s="14" t="n">
        <f aca="false">B46/29</f>
        <v>1</v>
      </c>
      <c r="C47" s="14"/>
    </row>
    <row r="48" customFormat="false" ht="15" hidden="false" customHeight="false" outlineLevel="0" collapsed="false">
      <c r="A48" s="11" t="s">
        <v>198</v>
      </c>
      <c r="B48" s="13" t="n">
        <f aca="false">IF(B44="","",1+SUMPRODUCT(--({95.1,93.8,90.8,89.6,88.5,87.2,86.8,85.3,81.7,81.4,80.8,76.4,75.6,74.2,71.1,64.8,64.8,63,56.4,54.4,33.1}&gt;B44)))</f>
        <v>19</v>
      </c>
      <c r="C48" s="13"/>
    </row>
    <row r="49" customFormat="false" ht="15" hidden="false" customHeight="false" outlineLevel="0" collapsed="false">
      <c r="A49" s="11" t="s">
        <v>199</v>
      </c>
      <c r="B49" s="15" t="n">
        <v>75.9</v>
      </c>
      <c r="C49" s="15"/>
    </row>
    <row r="50" customFormat="false" ht="15" hidden="false" customHeight="false" outlineLevel="0" collapsed="false">
      <c r="A50" s="11" t="s">
        <v>200</v>
      </c>
      <c r="B50" s="16" t="str">
        <f aca="false">INDEX(B37:B41,MATCH(MIN(F37:F41),F37:F41,0))</f>
        <v>Buy</v>
      </c>
      <c r="C50" s="16"/>
    </row>
  </sheetData>
  <mergeCells count="7">
    <mergeCell ref="B44:C44"/>
    <mergeCell ref="B45:C45"/>
    <mergeCell ref="B46:C46"/>
    <mergeCell ref="B47:C47"/>
    <mergeCell ref="B48:C48"/>
    <mergeCell ref="B49:C49"/>
    <mergeCell ref="B50:C50"/>
  </mergeCells>
  <dataValidations count="1">
    <dataValidation allowBlank="false" errorStyle="stop" operator="between" showDropDown="false" showErrorMessage="false" showInputMessage="false" sqref="C5:C33" type="list">
      <formula1>"0,1,2,U"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56"/>
    <col collapsed="false" customWidth="true" hidden="false" outlineLevel="0" max="6" min="6" style="0" width="64"/>
    <col collapsed="false" customWidth="true" hidden="false" outlineLevel="0" max="7" min="7" style="0" width="50"/>
    <col collapsed="false" customWidth="true" hidden="false" outlineLevel="0" max="8" min="8" style="0" width="9"/>
    <col collapsed="false" customWidth="true" hidden="false" outlineLevel="0" max="9" min="9" style="0" width="14"/>
  </cols>
  <sheetData>
    <row r="1" customFormat="false" ht="30" hidden="false" customHeight="true" outlineLevel="0" collapsed="false">
      <c r="A1" s="5" t="s">
        <v>12</v>
      </c>
      <c r="B1" s="5" t="s">
        <v>201</v>
      </c>
      <c r="C1" s="5" t="s">
        <v>202</v>
      </c>
      <c r="D1" s="5" t="s">
        <v>203</v>
      </c>
      <c r="E1" s="5" t="s">
        <v>204</v>
      </c>
      <c r="F1" s="5" t="s">
        <v>205</v>
      </c>
      <c r="G1" s="5" t="s">
        <v>206</v>
      </c>
      <c r="H1" s="5" t="s">
        <v>14</v>
      </c>
      <c r="I1" s="5" t="s">
        <v>207</v>
      </c>
    </row>
    <row r="2" customFormat="false" ht="48" hidden="false" customHeight="true" outlineLevel="0" collapsed="false">
      <c r="A2" s="6" t="s">
        <v>208</v>
      </c>
      <c r="B2" s="9" t="s">
        <v>209</v>
      </c>
      <c r="C2" s="9" t="s">
        <v>210</v>
      </c>
      <c r="D2" s="7"/>
      <c r="E2" s="7"/>
      <c r="F2" s="7"/>
      <c r="G2" s="7"/>
      <c r="H2" s="6"/>
      <c r="I2" s="7" t="s">
        <v>211</v>
      </c>
    </row>
    <row r="3" customFormat="false" ht="48" hidden="false" customHeight="true" outlineLevel="0" collapsed="false">
      <c r="A3" s="6" t="s">
        <v>208</v>
      </c>
      <c r="B3" s="9" t="s">
        <v>212</v>
      </c>
      <c r="C3" s="9" t="s">
        <v>213</v>
      </c>
      <c r="D3" s="7"/>
      <c r="E3" s="7"/>
      <c r="F3" s="7"/>
      <c r="G3" s="7"/>
      <c r="H3" s="6"/>
      <c r="I3" s="7" t="s">
        <v>211</v>
      </c>
    </row>
    <row r="4" customFormat="false" ht="48" hidden="false" customHeight="true" outlineLevel="0" collapsed="false">
      <c r="A4" s="6" t="s">
        <v>208</v>
      </c>
      <c r="B4" s="9" t="s">
        <v>214</v>
      </c>
      <c r="C4" s="9" t="s">
        <v>215</v>
      </c>
      <c r="D4" s="7"/>
      <c r="E4" s="7"/>
      <c r="F4" s="7"/>
      <c r="G4" s="7"/>
      <c r="H4" s="6"/>
      <c r="I4" s="7" t="s">
        <v>211</v>
      </c>
    </row>
    <row r="5" customFormat="false" ht="120" hidden="false" customHeight="true" outlineLevel="0" collapsed="false">
      <c r="A5" s="6" t="s">
        <v>19</v>
      </c>
      <c r="B5" s="9" t="s">
        <v>216</v>
      </c>
      <c r="C5" s="9" t="s">
        <v>217</v>
      </c>
      <c r="D5" s="9" t="s">
        <v>218</v>
      </c>
      <c r="E5" s="9" t="s">
        <v>219</v>
      </c>
      <c r="F5" s="9" t="s">
        <v>220</v>
      </c>
      <c r="G5" s="9" t="s">
        <v>221</v>
      </c>
      <c r="H5" s="6" t="s">
        <v>21</v>
      </c>
      <c r="I5" s="17" t="s">
        <v>222</v>
      </c>
    </row>
    <row r="6" customFormat="false" ht="120" hidden="false" customHeight="true" outlineLevel="0" collapsed="false">
      <c r="A6" s="6" t="s">
        <v>26</v>
      </c>
      <c r="B6" s="9" t="s">
        <v>223</v>
      </c>
      <c r="C6" s="9" t="s">
        <v>224</v>
      </c>
      <c r="D6" s="9" t="s">
        <v>225</v>
      </c>
      <c r="E6" s="9" t="s">
        <v>226</v>
      </c>
      <c r="F6" s="9" t="s">
        <v>227</v>
      </c>
      <c r="G6" s="9" t="s">
        <v>228</v>
      </c>
      <c r="H6" s="6" t="s">
        <v>69</v>
      </c>
      <c r="I6" s="17" t="s">
        <v>222</v>
      </c>
    </row>
    <row r="7" customFormat="false" ht="120" hidden="false" customHeight="true" outlineLevel="0" collapsed="false">
      <c r="A7" s="6" t="s">
        <v>32</v>
      </c>
      <c r="B7" s="9" t="s">
        <v>229</v>
      </c>
      <c r="C7" s="9" t="s">
        <v>230</v>
      </c>
      <c r="D7" s="9" t="s">
        <v>231</v>
      </c>
      <c r="E7" s="9" t="s">
        <v>232</v>
      </c>
      <c r="F7" s="9" t="s">
        <v>233</v>
      </c>
      <c r="G7" s="9" t="s">
        <v>234</v>
      </c>
      <c r="H7" s="6" t="s">
        <v>116</v>
      </c>
      <c r="I7" s="17" t="s">
        <v>222</v>
      </c>
    </row>
    <row r="8" customFormat="false" ht="120" hidden="false" customHeight="true" outlineLevel="0" collapsed="false">
      <c r="A8" s="6" t="s">
        <v>38</v>
      </c>
      <c r="B8" s="9" t="s">
        <v>235</v>
      </c>
      <c r="C8" s="9" t="s">
        <v>236</v>
      </c>
      <c r="D8" s="9" t="s">
        <v>237</v>
      </c>
      <c r="E8" s="9" t="s">
        <v>238</v>
      </c>
      <c r="F8" s="9" t="s">
        <v>239</v>
      </c>
      <c r="G8" s="9" t="s">
        <v>240</v>
      </c>
      <c r="H8" s="6" t="s">
        <v>69</v>
      </c>
      <c r="I8" s="17" t="s">
        <v>241</v>
      </c>
    </row>
    <row r="9" customFormat="false" ht="120" hidden="false" customHeight="true" outlineLevel="0" collapsed="false">
      <c r="A9" s="6" t="s">
        <v>44</v>
      </c>
      <c r="B9" s="9" t="s">
        <v>242</v>
      </c>
      <c r="C9" s="9" t="s">
        <v>243</v>
      </c>
      <c r="D9" s="9" t="s">
        <v>244</v>
      </c>
      <c r="E9" s="9" t="s">
        <v>245</v>
      </c>
      <c r="F9" s="9" t="s">
        <v>246</v>
      </c>
      <c r="G9" s="9" t="s">
        <v>247</v>
      </c>
      <c r="H9" s="6" t="s">
        <v>21</v>
      </c>
      <c r="I9" s="17" t="s">
        <v>222</v>
      </c>
    </row>
    <row r="10" customFormat="false" ht="120" hidden="false" customHeight="true" outlineLevel="0" collapsed="false">
      <c r="A10" s="6" t="s">
        <v>50</v>
      </c>
      <c r="B10" s="9" t="s">
        <v>248</v>
      </c>
      <c r="C10" s="9" t="s">
        <v>249</v>
      </c>
      <c r="D10" s="9" t="s">
        <v>250</v>
      </c>
      <c r="E10" s="9" t="s">
        <v>251</v>
      </c>
      <c r="F10" s="9" t="s">
        <v>252</v>
      </c>
      <c r="G10" s="9" t="s">
        <v>253</v>
      </c>
      <c r="H10" s="6" t="s">
        <v>144</v>
      </c>
      <c r="I10" s="17" t="s">
        <v>222</v>
      </c>
    </row>
    <row r="11" customFormat="false" ht="30" hidden="false" customHeight="true" outlineLevel="0" collapsed="false">
      <c r="A11" s="6" t="s">
        <v>254</v>
      </c>
      <c r="B11" s="9" t="s">
        <v>255</v>
      </c>
      <c r="C11" s="7"/>
      <c r="D11" s="7"/>
      <c r="E11" s="7"/>
      <c r="F11" s="7"/>
      <c r="G11" s="7"/>
      <c r="H11" s="7"/>
      <c r="I11" s="7" t="s">
        <v>256</v>
      </c>
    </row>
    <row r="12" customFormat="false" ht="30" hidden="false" customHeight="true" outlineLevel="0" collapsed="false">
      <c r="A12" s="6" t="s">
        <v>254</v>
      </c>
      <c r="B12" s="9" t="s">
        <v>257</v>
      </c>
      <c r="C12" s="7"/>
      <c r="D12" s="7"/>
      <c r="E12" s="7"/>
      <c r="F12" s="7"/>
      <c r="G12" s="7"/>
      <c r="H12" s="7"/>
      <c r="I12" s="7" t="s">
        <v>256</v>
      </c>
    </row>
    <row r="13" customFormat="false" ht="30" hidden="false" customHeight="true" outlineLevel="0" collapsed="false">
      <c r="A13" s="6" t="s">
        <v>254</v>
      </c>
      <c r="B13" s="9" t="s">
        <v>258</v>
      </c>
      <c r="C13" s="7"/>
      <c r="D13" s="7"/>
      <c r="E13" s="7"/>
      <c r="F13" s="7"/>
      <c r="G13" s="7"/>
      <c r="H13" s="7"/>
      <c r="I13" s="7" t="s">
        <v>256</v>
      </c>
    </row>
    <row r="14" customFormat="false" ht="30" hidden="false" customHeight="true" outlineLevel="0" collapsed="false">
      <c r="A14" s="6" t="s">
        <v>254</v>
      </c>
      <c r="B14" s="9" t="s">
        <v>259</v>
      </c>
      <c r="C14" s="7"/>
      <c r="D14" s="7"/>
      <c r="E14" s="7"/>
      <c r="F14" s="7"/>
      <c r="G14" s="7"/>
      <c r="H14" s="7"/>
      <c r="I14" s="7" t="s">
        <v>256</v>
      </c>
    </row>
    <row r="15" customFormat="false" ht="30" hidden="false" customHeight="true" outlineLevel="0" collapsed="false">
      <c r="A15" s="6" t="s">
        <v>254</v>
      </c>
      <c r="B15" s="9" t="s">
        <v>260</v>
      </c>
      <c r="C15" s="7"/>
      <c r="D15" s="7"/>
      <c r="E15" s="7"/>
      <c r="F15" s="7"/>
      <c r="G15" s="7"/>
      <c r="H15" s="7"/>
      <c r="I15" s="7" t="s">
        <v>256</v>
      </c>
    </row>
    <row r="16" customFormat="false" ht="30" hidden="false" customHeight="true" outlineLevel="0" collapsed="false">
      <c r="A16" s="6" t="s">
        <v>254</v>
      </c>
      <c r="B16" s="9" t="s">
        <v>261</v>
      </c>
      <c r="C16" s="7"/>
      <c r="D16" s="7"/>
      <c r="E16" s="7"/>
      <c r="F16" s="7"/>
      <c r="G16" s="7"/>
      <c r="H16" s="7"/>
      <c r="I16" s="7" t="s">
        <v>256</v>
      </c>
    </row>
    <row r="17" customFormat="false" ht="30" hidden="false" customHeight="true" outlineLevel="0" collapsed="false">
      <c r="A17" s="6" t="s">
        <v>254</v>
      </c>
      <c r="B17" s="9" t="s">
        <v>262</v>
      </c>
      <c r="C17" s="7"/>
      <c r="D17" s="7"/>
      <c r="E17" s="7"/>
      <c r="F17" s="7"/>
      <c r="G17" s="7"/>
      <c r="H17" s="7"/>
      <c r="I17" s="7" t="s">
        <v>256</v>
      </c>
    </row>
  </sheetData>
  <autoFilter ref="A1:I17"/>
  <dataValidations count="1">
    <dataValidation allowBlank="true" errorStyle="stop" operator="between" showDropDown="false" showErrorMessage="false" showInputMessage="false" sqref="I2:I118" type="list">
      <formula1>"Strength,Documented,Prototyped,Noted,Fixed,Verified fixed"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7" min="6" style="0" width="30"/>
  </cols>
  <sheetData>
    <row r="1" customFormat="false" ht="22.05" hidden="false" customHeight="false" outlineLevel="0" collapsed="false">
      <c r="A1" s="1" t="s">
        <v>263</v>
      </c>
    </row>
    <row r="2" customFormat="false" ht="15" hidden="false" customHeight="false" outlineLevel="0" collapsed="false">
      <c r="A2" s="2" t="s">
        <v>264</v>
      </c>
    </row>
    <row r="4" customFormat="false" ht="15" hidden="false" customHeight="false" outlineLevel="0" collapsed="false">
      <c r="A4" s="5" t="s">
        <v>265</v>
      </c>
      <c r="B4" s="5" t="s">
        <v>13</v>
      </c>
      <c r="C4" s="5" t="s">
        <v>266</v>
      </c>
      <c r="D4" s="5" t="s">
        <v>267</v>
      </c>
      <c r="E4" s="5" t="s">
        <v>268</v>
      </c>
      <c r="F4" s="5" t="s">
        <v>269</v>
      </c>
      <c r="G4" s="5" t="s">
        <v>270</v>
      </c>
    </row>
    <row r="5" customFormat="false" ht="43.5" hidden="false" customHeight="true" outlineLevel="0" collapsed="false">
      <c r="A5" s="6" t="n">
        <v>1</v>
      </c>
      <c r="B5" s="9" t="s">
        <v>218</v>
      </c>
      <c r="C5" s="9" t="s">
        <v>271</v>
      </c>
      <c r="D5" s="17" t="s">
        <v>272</v>
      </c>
      <c r="E5" s="6" t="s">
        <v>273</v>
      </c>
      <c r="F5" s="18" t="s">
        <v>217</v>
      </c>
      <c r="G5" s="9" t="s">
        <v>274</v>
      </c>
    </row>
    <row r="6" customFormat="false" ht="43.5" hidden="false" customHeight="true" outlineLevel="0" collapsed="false">
      <c r="A6" s="6" t="n">
        <v>2</v>
      </c>
      <c r="B6" s="9" t="s">
        <v>225</v>
      </c>
      <c r="C6" s="9" t="s">
        <v>275</v>
      </c>
      <c r="D6" s="17" t="s">
        <v>272</v>
      </c>
      <c r="E6" s="6" t="s">
        <v>273</v>
      </c>
      <c r="F6" s="18" t="s">
        <v>224</v>
      </c>
      <c r="G6" s="9" t="s">
        <v>274</v>
      </c>
    </row>
    <row r="7" customFormat="false" ht="43.5" hidden="false" customHeight="true" outlineLevel="0" collapsed="false">
      <c r="A7" s="6" t="n">
        <v>3</v>
      </c>
      <c r="B7" s="9" t="s">
        <v>231</v>
      </c>
      <c r="C7" s="9" t="s">
        <v>276</v>
      </c>
      <c r="D7" s="17" t="s">
        <v>272</v>
      </c>
      <c r="E7" s="6" t="s">
        <v>273</v>
      </c>
      <c r="F7" s="18" t="s">
        <v>230</v>
      </c>
      <c r="G7" s="9" t="s">
        <v>274</v>
      </c>
    </row>
    <row r="8" customFormat="false" ht="43.5" hidden="false" customHeight="true" outlineLevel="0" collapsed="false">
      <c r="A8" s="6" t="n">
        <v>4</v>
      </c>
      <c r="B8" s="9" t="s">
        <v>237</v>
      </c>
      <c r="C8" s="9" t="s">
        <v>277</v>
      </c>
      <c r="D8" s="17" t="s">
        <v>272</v>
      </c>
      <c r="E8" s="6" t="s">
        <v>273</v>
      </c>
      <c r="F8" s="18" t="s">
        <v>236</v>
      </c>
      <c r="G8" s="9" t="s">
        <v>274</v>
      </c>
    </row>
    <row r="9" customFormat="false" ht="43.5" hidden="false" customHeight="true" outlineLevel="0" collapsed="false">
      <c r="A9" s="6" t="n">
        <v>5</v>
      </c>
      <c r="B9" s="9" t="s">
        <v>244</v>
      </c>
      <c r="C9" s="9" t="s">
        <v>278</v>
      </c>
      <c r="D9" s="17" t="s">
        <v>272</v>
      </c>
      <c r="E9" s="6" t="s">
        <v>273</v>
      </c>
      <c r="F9" s="18" t="s">
        <v>243</v>
      </c>
      <c r="G9" s="9" t="s">
        <v>274</v>
      </c>
    </row>
    <row r="10" customFormat="false" ht="43.5" hidden="false" customHeight="true" outlineLevel="0" collapsed="false">
      <c r="A10" s="6" t="n">
        <v>6</v>
      </c>
      <c r="B10" s="9" t="s">
        <v>250</v>
      </c>
      <c r="C10" s="9" t="s">
        <v>279</v>
      </c>
      <c r="D10" s="17" t="s">
        <v>272</v>
      </c>
      <c r="E10" s="6" t="s">
        <v>273</v>
      </c>
      <c r="F10" s="18" t="s">
        <v>249</v>
      </c>
      <c r="G10" s="9" t="s">
        <v>274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280</v>
      </c>
    </row>
    <row r="3" customFormat="false" ht="30" hidden="false" customHeight="true" outlineLevel="0" collapsed="false">
      <c r="A3" s="19" t="s">
        <v>281</v>
      </c>
      <c r="B3" s="4" t="s">
        <v>282</v>
      </c>
    </row>
    <row r="4" customFormat="false" ht="30" hidden="false" customHeight="true" outlineLevel="0" collapsed="false">
      <c r="B4" s="4" t="s">
        <v>283</v>
      </c>
    </row>
    <row r="5" customFormat="false" ht="30" hidden="false" customHeight="true" outlineLevel="0" collapsed="false">
      <c r="B5" s="4" t="s">
        <v>284</v>
      </c>
    </row>
    <row r="7" customFormat="false" ht="30" hidden="false" customHeight="true" outlineLevel="0" collapsed="false">
      <c r="A7" s="19" t="s">
        <v>285</v>
      </c>
      <c r="B7" s="4" t="s">
        <v>286</v>
      </c>
    </row>
    <row r="8" customFormat="false" ht="30" hidden="false" customHeight="true" outlineLevel="0" collapsed="false">
      <c r="B8" s="4" t="s">
        <v>287</v>
      </c>
    </row>
    <row r="9" customFormat="false" ht="30" hidden="false" customHeight="true" outlineLevel="0" collapsed="false">
      <c r="B9" s="4" t="s">
        <v>288</v>
      </c>
    </row>
    <row r="11" customFormat="false" ht="30" hidden="false" customHeight="true" outlineLevel="0" collapsed="false">
      <c r="A11" s="19" t="s">
        <v>289</v>
      </c>
      <c r="B11" s="4" t="s">
        <v>290</v>
      </c>
    </row>
    <row r="12" customFormat="false" ht="30" hidden="false" customHeight="true" outlineLevel="0" collapsed="false">
      <c r="B12" s="4" t="s">
        <v>291</v>
      </c>
    </row>
    <row r="13" customFormat="false" ht="30" hidden="false" customHeight="true" outlineLevel="0" collapsed="false">
      <c r="B13" s="4" t="s">
        <v>292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2026-09-28T12:50:51Z</dcterms:created>
  <dc:creator>openpyxl</dc:creator>
  <dc:description/>
  <dc:language>en-US</dc:language>
  <cp:lastModifiedBy/>
  <dcterms:modified xsi:type="dcterms:W3CDTF">2026-09-28T12:50:51Z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