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Rules" sheetId="3" state="visible" r:id="rId3"/>
    <sheet xmlns:r="http://schemas.openxmlformats.org/officeDocument/2006/relationships" name="Demo Release" sheetId="4" state="visible" r:id="rId4"/>
    <sheet xmlns:r="http://schemas.openxmlformats.org/officeDocument/2006/relationships" name="Blank Preflight" sheetId="5" state="visible" r:id="rId5"/>
    <sheet xmlns:r="http://schemas.openxmlformats.org/officeDocument/2006/relationships" name="Post-release Q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4213D"/>
      <sz val="16"/>
    </font>
    <font>
      <name val="Arial"/>
      <sz val="11"/>
    </font>
    <font>
      <name val="Arial"/>
      <b val="1"/>
    </font>
    <font>
      <name val="Arial"/>
      <i val="1"/>
      <sz val="10"/>
    </font>
    <font>
      <name val="Arial"/>
      <b val="1"/>
      <color rgb="00FFFFFF"/>
    </font>
    <font>
      <name val="Arial"/>
      <b val="1"/>
      <sz val="14"/>
    </font>
    <font>
      <name val="Arial"/>
      <i val="1"/>
      <color rgb="007A5A00"/>
    </font>
    <font>
      <name val="Arial"/>
      <b val="1"/>
      <color rgb="00A3410A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AF0FF"/>
      </patternFill>
    </fill>
  </fills>
  <borders count="2">
    <border>
      <left/>
      <right/>
      <top/>
      <bottom/>
      <diagonal/>
    </border>
    <border>
      <left style="thin">
        <color rgb="00B9B09C"/>
      </left>
      <right style="thin">
        <color rgb="00B9B09C"/>
      </right>
      <top style="thin">
        <color rgb="00B9B09C"/>
      </top>
      <bottom style="thin">
        <color rgb="00B9B09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pivotButton="0" quotePrefix="0" xfId="0"/>
    <xf numFmtId="0" fontId="0" fillId="3" borderId="0" pivotButton="0" quotePrefix="0" xfId="0"/>
    <xf numFmtId="0" fontId="5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3" borderId="1" applyAlignment="1" pivotButton="0" quotePrefix="0" xfId="0">
      <alignment vertical="top" wrapText="1"/>
    </xf>
    <xf numFmtId="0" fontId="3" fillId="0" borderId="1" pivotButton="0" quotePrefix="0" xfId="0"/>
    <xf numFmtId="9" fontId="6" fillId="0" borderId="0" pivotButton="0" quotePrefix="0" xfId="0"/>
    <xf numFmtId="0" fontId="2" fillId="3" borderId="1" pivotButton="0" quotePrefix="0" xfId="0"/>
    <xf numFmtId="0" fontId="8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BE6D6"/>
        </patternFill>
      </fill>
    </dxf>
    <dxf>
      <fill>
        <patternFill patternType="solid">
          <fgColor rgb="00F7ECC8"/>
        </patternFill>
      </fill>
    </dxf>
    <dxf>
      <fill>
        <patternFill patternType="solid">
          <fgColor rgb="00DCEF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Page Preflight workbook</t>
        </is>
      </c>
    </row>
    <row r="2">
      <c r="A2" s="2" t="inlineStr">
        <is>
          <t>Independent case study by Mousa Batarseh for the Extended Stay America eCommerce Specialist role. October 23, 2026.</t>
        </is>
      </c>
    </row>
    <row r="3">
      <c r="A3" s="2" t="inlineStr"/>
    </row>
    <row r="4">
      <c r="A4" s="3" t="inlineStr">
        <is>
          <t>What this is</t>
        </is>
      </c>
    </row>
    <row r="5">
      <c r="A5" s="2" t="inlineStr">
        <is>
          <t>A pre-release check for property page content changes: facts, WCAG 2.2 A/AA criteria a content change touches, SEO fields, and web/app parity.</t>
        </is>
      </c>
    </row>
    <row r="6">
      <c r="A6" s="3" t="inlineStr">
        <is>
          <t>How to use it</t>
        </is>
      </c>
    </row>
    <row r="7">
      <c r="A7" s="2" t="inlineStr">
        <is>
          <t>1. Settings: decide whether open Major findings hold a release (cell B2). Default is No, matching the website demo.</t>
        </is>
      </c>
    </row>
    <row r="8">
      <c r="A8" s="2" t="inlineStr">
        <is>
          <t>2. Blank Preflight: copy one row per finding for each change ticket. Pick Severity, Status and Scanner from the dropdowns.</t>
        </is>
      </c>
    </row>
    <row r="9">
      <c r="A9" s="2" t="inlineStr">
        <is>
          <t>3. Ticket verdict and Release verdict calculate on their own. Blue cells are inputs. White cells are formulas.</t>
        </is>
      </c>
    </row>
    <row r="10">
      <c r="A10" s="2" t="inlineStr">
        <is>
          <t>4. Post-release QA: after release, mark each check Pass or Fail on the live page. Fails reopen with the owner.</t>
        </is>
      </c>
    </row>
    <row r="11">
      <c r="A11" s="3" t="inlineStr">
        <is>
          <t>Verdict logic</t>
        </is>
      </c>
    </row>
    <row r="12">
      <c r="A12" s="2" t="inlineStr">
        <is>
          <t>HOLD if any open Blocker (or open Major when Settings B2 = Yes). PATCH if any open Major. SHIP if only Minor or nothing is open.</t>
        </is>
      </c>
    </row>
    <row r="13">
      <c r="A13" s="3" t="inlineStr">
        <is>
          <t>Data notice</t>
        </is>
      </c>
    </row>
    <row r="14">
      <c r="A14" s="2" t="inlineStr">
        <is>
          <t>The Demo Release sheet is synthetic: Riverbend Demo Suites does not exist. Rules link to W3C and Google sources retrieved October 23, 2026. Not ESA data.</t>
        </is>
      </c>
    </row>
    <row r="15">
      <c r="A15" s="4" t="inlineStr">
        <is>
          <t>© 2026 Mousa Batarseh. All rights reserved.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70" customWidth="1" min="3" max="3"/>
  </cols>
  <sheetData>
    <row r="1">
      <c r="A1" s="5" t="inlineStr">
        <is>
          <t>Setting</t>
        </is>
      </c>
      <c r="B1" s="5" t="inlineStr">
        <is>
          <t>Value</t>
        </is>
      </c>
      <c r="C1" s="5" t="inlineStr">
        <is>
          <t>Meaning</t>
        </is>
      </c>
    </row>
    <row r="2">
      <c r="A2" t="inlineStr">
        <is>
          <t>Open Major holds the release?</t>
        </is>
      </c>
      <c r="B2" s="6" t="inlineStr">
        <is>
          <t>No</t>
        </is>
      </c>
      <c r="C2" t="inlineStr">
        <is>
          <t>Yes if legal treats every A/AA failure as release-blocking.</t>
        </is>
      </c>
    </row>
  </sheetData>
  <dataValidations count="1">
    <dataValidation sqref="B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9" customWidth="1" min="3" max="3"/>
    <col width="60" customWidth="1" min="4" max="4"/>
    <col width="18" customWidth="1" min="5" max="5"/>
    <col width="70" customWidth="1" min="6" max="6"/>
  </cols>
  <sheetData>
    <row r="1">
      <c r="A1" s="7" t="inlineStr">
        <is>
          <t>Code</t>
        </is>
      </c>
      <c r="B1" s="7" t="inlineStr">
        <is>
          <t>Rule</t>
        </is>
      </c>
      <c r="C1" s="7" t="inlineStr">
        <is>
          <t>Level</t>
        </is>
      </c>
      <c r="D1" s="7" t="inlineStr">
        <is>
          <t>What a content change can break</t>
        </is>
      </c>
      <c r="E1" s="7" t="inlineStr">
        <is>
          <t>Scanner reliability</t>
        </is>
      </c>
      <c r="F1" s="7" t="inlineStr">
        <is>
          <t>Source</t>
        </is>
      </c>
    </row>
    <row r="2">
      <c r="A2" s="8" t="inlineStr">
        <is>
          <t>1.1.1</t>
        </is>
      </c>
      <c r="B2" s="8" t="inlineStr">
        <is>
          <t>Non-text Content</t>
        </is>
      </c>
      <c r="C2" s="8" t="inlineStr">
        <is>
          <t>A</t>
        </is>
      </c>
      <c r="D2" s="8" t="inlineStr">
        <is>
          <t>Missing, filename or vague alt text on photos</t>
        </is>
      </c>
      <c r="E2" s="8" t="inlineStr">
        <is>
          <t>Partly</t>
        </is>
      </c>
      <c r="F2" s="8" t="inlineStr">
        <is>
          <t>https://www.w3.org/WAI/WCAG22/Understanding/non-text-content.html</t>
        </is>
      </c>
    </row>
    <row r="3">
      <c r="A3" s="8" t="inlineStr">
        <is>
          <t>1.3.1</t>
        </is>
      </c>
      <c r="B3" s="8" t="inlineStr">
        <is>
          <t>Info and Relationships</t>
        </is>
      </c>
      <c r="C3" s="8" t="inlineStr">
        <is>
          <t>A</t>
        </is>
      </c>
      <c r="D3" s="8" t="inlineStr">
        <is>
          <t>Heading levels changed for looks</t>
        </is>
      </c>
      <c r="E3" s="8" t="inlineStr">
        <is>
          <t>Partly</t>
        </is>
      </c>
      <c r="F3" s="8" t="inlineStr">
        <is>
          <t>https://www.w3.org/WAI/WCAG22/Understanding/info-and-relationships.html</t>
        </is>
      </c>
    </row>
    <row r="4">
      <c r="A4" s="8" t="inlineStr">
        <is>
          <t>2.4.4</t>
        </is>
      </c>
      <c r="B4" s="8" t="inlineStr">
        <is>
          <t>Link Purpose (In Context)</t>
        </is>
      </c>
      <c r="C4" s="8" t="inlineStr">
        <is>
          <t>A</t>
        </is>
      </c>
      <c r="D4" s="8" t="inlineStr">
        <is>
          <t>"Click here" or "Learn more" links</t>
        </is>
      </c>
      <c r="E4" s="8" t="inlineStr">
        <is>
          <t>Partly</t>
        </is>
      </c>
      <c r="F4" s="8" t="inlineStr">
        <is>
          <t>https://www.w3.org/WAI/WCAG22/Understanding/link-purpose-in-context.html</t>
        </is>
      </c>
    </row>
    <row r="5">
      <c r="A5" s="8" t="inlineStr">
        <is>
          <t>2.4.11</t>
        </is>
      </c>
      <c r="B5" s="8" t="inlineStr">
        <is>
          <t>Focus Not Obscured (Minimum)</t>
        </is>
      </c>
      <c r="C5" s="8" t="inlineStr">
        <is>
          <t>AA</t>
        </is>
      </c>
      <c r="D5" s="8" t="inlineStr">
        <is>
          <t>Sticky bars or banners covering a focused field</t>
        </is>
      </c>
      <c r="E5" s="8" t="inlineStr">
        <is>
          <t>No</t>
        </is>
      </c>
      <c r="F5" s="8" t="inlineStr">
        <is>
          <t>https://www.w3.org/WAI/WCAG22/Understanding/focus-not-obscured-minimum.html</t>
        </is>
      </c>
    </row>
    <row r="6">
      <c r="A6" s="8" t="inlineStr">
        <is>
          <t>2.5.8</t>
        </is>
      </c>
      <c r="B6" s="8" t="inlineStr">
        <is>
          <t>Target Size (Minimum)</t>
        </is>
      </c>
      <c r="C6" s="8" t="inlineStr">
        <is>
          <t>AA</t>
        </is>
      </c>
      <c r="D6" s="8" t="inlineStr">
        <is>
          <t>Buttons under 24 by 24 CSS px without spacing</t>
        </is>
      </c>
      <c r="E6" s="8" t="inlineStr">
        <is>
          <t>Partly</t>
        </is>
      </c>
      <c r="F6" s="8" t="inlineStr">
        <is>
          <t>https://www.w3.org/WAI/WCAG22/Understanding/target-size-minimum.html</t>
        </is>
      </c>
    </row>
    <row r="7">
      <c r="A7" s="8" t="inlineStr">
        <is>
          <t>4.1.2</t>
        </is>
      </c>
      <c r="B7" s="8" t="inlineStr">
        <is>
          <t>Name, Role, Value</t>
        </is>
      </c>
      <c r="C7" s="8" t="inlineStr">
        <is>
          <t>A</t>
        </is>
      </c>
      <c r="D7" s="8" t="inlineStr">
        <is>
          <t>Icon buttons with no accessible name</t>
        </is>
      </c>
      <c r="E7" s="8" t="inlineStr">
        <is>
          <t>Yes</t>
        </is>
      </c>
      <c r="F7" s="8" t="inlineStr">
        <is>
          <t>https://www.w3.org/WAI/WCAG22/Understanding/name-role-value.html</t>
        </is>
      </c>
    </row>
    <row r="8">
      <c r="A8" s="8" t="inlineStr">
        <is>
          <t>TITLE</t>
        </is>
      </c>
      <c r="B8" s="8" t="inlineStr">
        <is>
          <t>Google title link guidance</t>
        </is>
      </c>
      <c r="C8" s="8" t="inlineStr">
        <is>
          <t>SEO</t>
        </is>
      </c>
      <c r="D8" s="8" t="inlineStr">
        <is>
          <t>Long, stuffed or boilerplate titles</t>
        </is>
      </c>
      <c r="E8" s="8" t="inlineStr">
        <is>
          <t>Yes</t>
        </is>
      </c>
      <c r="F8" s="8" t="inlineStr">
        <is>
          <t>https://developers.google.com/search/docs/appearance/title-link</t>
        </is>
      </c>
    </row>
    <row r="9">
      <c r="A9" s="8" t="inlineStr">
        <is>
          <t>FACT</t>
        </is>
      </c>
      <c r="B9" s="8" t="inlineStr">
        <is>
          <t>One fact, one value, every surface</t>
        </is>
      </c>
      <c r="C9" s="8" t="inlineStr">
        <is>
          <t>Content</t>
        </is>
      </c>
      <c r="D9" s="8" t="inlineStr">
        <is>
          <t>Fee, hours or amenity changed in one block only</t>
        </is>
      </c>
      <c r="E9" s="8" t="inlineStr">
        <is>
          <t>No</t>
        </is>
      </c>
      <c r="F9" s="8" t="inlineStr">
        <is>
          <t>Proposed rule</t>
        </is>
      </c>
    </row>
    <row r="10">
      <c r="A10" s="8" t="inlineStr">
        <is>
          <t>PARITY</t>
        </is>
      </c>
      <c r="B10" s="8" t="inlineStr">
        <is>
          <t>Web and app say the same thing</t>
        </is>
      </c>
      <c r="C10" s="8" t="inlineStr">
        <is>
          <t>Content</t>
        </is>
      </c>
      <c r="D10" s="8" t="inlineStr">
        <is>
          <t>App feed missing what the website lists</t>
        </is>
      </c>
      <c r="E10" s="8" t="inlineStr">
        <is>
          <t>No</t>
        </is>
      </c>
      <c r="F10" s="8" t="inlineStr">
        <is>
          <t>Proposed rule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4" customWidth="1" min="3" max="3"/>
    <col width="11" customWidth="1" min="4" max="4"/>
    <col width="10" customWidth="1" min="5" max="5"/>
    <col width="16" customWidth="1" min="6" max="6"/>
    <col width="12" customWidth="1" min="7" max="7"/>
    <col width="10" customWidth="1" min="8" max="8"/>
    <col width="50" customWidth="1" min="9" max="9"/>
    <col width="50" customWidth="1" min="10" max="10"/>
    <col width="14" customWidth="1" min="11" max="11"/>
  </cols>
  <sheetData>
    <row r="1">
      <c r="A1" s="9" t="inlineStr">
        <is>
          <t>Release verdict</t>
        </is>
      </c>
      <c r="B1" s="10">
        <f>IF(COUNTA(B4:B9)=0,"NO CHANGES",IF(COUNTIF(K4:K9,"HOLD")&gt;0,"HOLD",IF(COUNTIF(K4:K9,"PATCH")&gt;0,"PATCH","SHIP")))</f>
        <v/>
      </c>
      <c r="D1" t="inlineStr">
        <is>
          <t>Open findings</t>
        </is>
      </c>
      <c r="E1">
        <f>COUNTIF(H4:H9,"Open")</f>
        <v/>
      </c>
      <c r="F1" t="inlineStr">
        <is>
          <t>Open with no scanner warning</t>
        </is>
      </c>
      <c r="G1">
        <f>COUNTIFS(H4:H9,"Open",G4:G9,"No")</f>
        <v/>
      </c>
    </row>
    <row r="2">
      <c r="A2" s="11" t="inlineStr">
        <is>
          <t>Synthetic data. Matches the website demo with its four preloaded tickets.</t>
        </is>
      </c>
    </row>
    <row r="3">
      <c r="A3" s="7" t="inlineStr">
        <is>
          <t>Finding</t>
        </is>
      </c>
      <c r="B3" s="7" t="inlineStr">
        <is>
          <t>Change ticket</t>
        </is>
      </c>
      <c r="C3" s="7" t="inlineStr">
        <is>
          <t>Field</t>
        </is>
      </c>
      <c r="D3" s="7" t="inlineStr">
        <is>
          <t>Severity</t>
        </is>
      </c>
      <c r="E3" s="7" t="inlineStr">
        <is>
          <t>Rule code</t>
        </is>
      </c>
      <c r="F3" s="7" t="inlineStr">
        <is>
          <t>Owner</t>
        </is>
      </c>
      <c r="G3" s="7" t="inlineStr">
        <is>
          <t>Scanner catches it</t>
        </is>
      </c>
      <c r="H3" s="7" t="inlineStr">
        <is>
          <t>Status</t>
        </is>
      </c>
      <c r="I3" s="7" t="inlineStr">
        <is>
          <t>Fix</t>
        </is>
      </c>
      <c r="J3" s="7" t="inlineStr">
        <is>
          <t>Post-release check</t>
        </is>
      </c>
      <c r="K3" s="7" t="inlineStr">
        <is>
          <t>Ticket verdict</t>
        </is>
      </c>
    </row>
    <row r="4">
      <c r="A4" s="8" t="inlineStr">
        <is>
          <t>F1</t>
        </is>
      </c>
      <c r="B4" s="12" t="inlineStr">
        <is>
          <t>Pet fee update</t>
        </is>
      </c>
      <c r="C4" s="12" t="inlineStr">
        <is>
          <t>FAQ</t>
        </is>
      </c>
      <c r="D4" s="12" t="inlineStr">
        <is>
          <t>Blocker</t>
        </is>
      </c>
      <c r="E4" s="12" t="inlineStr">
        <is>
          <t>FACT</t>
        </is>
      </c>
      <c r="F4" s="12" t="inlineStr">
        <is>
          <t>Content</t>
        </is>
      </c>
      <c r="G4" s="12" t="inlineStr">
        <is>
          <t>No</t>
        </is>
      </c>
      <c r="H4" s="12" t="inlineStr">
        <is>
          <t>Open</t>
        </is>
      </c>
      <c r="I4" s="8" t="inlineStr">
        <is>
          <t>Update the FAQ answer, then search dotCMS for every block quoting the pet fee.</t>
        </is>
      </c>
      <c r="J4" s="8" t="inlineStr">
        <is>
          <t>Search the live page and the app for "pet". One fee everywhere.</t>
        </is>
      </c>
      <c r="K4" s="13">
        <f>IF($B4="","",IF(COUNTIFS($B:$B,$B4,$D:$D,"Blocker",$H:$H,"Open")&gt;0,"HOLD",IF(COUNTIFS($B:$B,$B4,$D:$D,"Major",$H:$H,"Open")&gt;0,IF(Settings!$B$2="Yes","HOLD","PATCH"),"SHIP")))</f>
        <v/>
      </c>
    </row>
    <row r="5">
      <c r="A5" s="8" t="inlineStr">
        <is>
          <t>F2</t>
        </is>
      </c>
      <c r="B5" s="12" t="inlineStr">
        <is>
          <t>New photo set</t>
        </is>
      </c>
      <c r="C5" s="12" t="inlineStr">
        <is>
          <t>Gallery</t>
        </is>
      </c>
      <c r="D5" s="12" t="inlineStr">
        <is>
          <t>Major</t>
        </is>
      </c>
      <c r="E5" s="12" t="inlineStr">
        <is>
          <t>1.1.1</t>
        </is>
      </c>
      <c r="F5" s="12" t="inlineStr">
        <is>
          <t>Content</t>
        </is>
      </c>
      <c r="G5" s="12" t="inlineStr">
        <is>
          <t>Partly</t>
        </is>
      </c>
      <c r="H5" s="12" t="inlineStr">
        <is>
          <t>Open</t>
        </is>
      </c>
      <c r="I5" s="8" t="inlineStr">
        <is>
          <t>Replace filename and empty alt with what the photo shows.</t>
        </is>
      </c>
      <c r="J5" s="8" t="inlineStr">
        <is>
          <t>Screen reader pass over the gallery.</t>
        </is>
      </c>
      <c r="K5" s="13">
        <f>IF($B5="","",IF(COUNTIFS($B:$B,$B5,$D:$D,"Blocker",$H:$H,"Open")&gt;0,"HOLD",IF(COUNTIFS($B:$B,$B5,$D:$D,"Major",$H:$H,"Open")&gt;0,IF(Settings!$B$2="Yes","HOLD","PATCH"),"SHIP")))</f>
        <v/>
      </c>
    </row>
    <row r="6">
      <c r="A6" s="8" t="inlineStr">
        <is>
          <t>F3</t>
        </is>
      </c>
      <c r="B6" s="12" t="inlineStr">
        <is>
          <t>New photo set</t>
        </is>
      </c>
      <c r="C6" s="12" t="inlineStr">
        <is>
          <t>Gallery</t>
        </is>
      </c>
      <c r="D6" s="12" t="inlineStr">
        <is>
          <t>Minor</t>
        </is>
      </c>
      <c r="E6" s="12" t="inlineStr">
        <is>
          <t>1.1.1</t>
        </is>
      </c>
      <c r="F6" s="12" t="inlineStr">
        <is>
          <t>Content</t>
        </is>
      </c>
      <c r="G6" s="12" t="inlineStr">
        <is>
          <t>No</t>
        </is>
      </c>
      <c r="H6" s="12" t="inlineStr">
        <is>
          <t>Open</t>
        </is>
      </c>
      <c r="I6" s="8" t="inlineStr">
        <is>
          <t>Give different scenes different alt text.</t>
        </is>
      </c>
      <c r="J6" s="8" t="inlineStr">
        <is>
          <t>No two scenes share a label.</t>
        </is>
      </c>
      <c r="K6" s="13">
        <f>IF($B6="","",IF(COUNTIFS($B:$B,$B6,$D:$D,"Blocker",$H:$H,"Open")&gt;0,"HOLD",IF(COUNTIFS($B:$B,$B6,$D:$D,"Major",$H:$H,"Open")&gt;0,IF(Settings!$B$2="Yes","HOLD","PATCH"),"SHIP")))</f>
        <v/>
      </c>
    </row>
    <row r="7">
      <c r="A7" s="8" t="inlineStr">
        <is>
          <t>F4</t>
        </is>
      </c>
      <c r="B7" s="12" t="inlineStr">
        <is>
          <t>Promo module</t>
        </is>
      </c>
      <c r="C7" s="12" t="inlineStr">
        <is>
          <t>Promo</t>
        </is>
      </c>
      <c r="D7" s="12" t="inlineStr">
        <is>
          <t>Blocker</t>
        </is>
      </c>
      <c r="E7" s="12" t="inlineStr">
        <is>
          <t>4.1.2</t>
        </is>
      </c>
      <c r="F7" s="12" t="inlineStr">
        <is>
          <t>Dev</t>
        </is>
      </c>
      <c r="G7" s="12" t="inlineStr">
        <is>
          <t>Yes</t>
        </is>
      </c>
      <c r="H7" s="12" t="inlineStr">
        <is>
          <t>Open</t>
        </is>
      </c>
      <c r="I7" s="8" t="inlineStr">
        <is>
          <t>Add visible text or aria-label "Book this offer".</t>
        </is>
      </c>
      <c r="J7" s="8" t="inlineStr">
        <is>
          <t>Screen reader announces the button name.</t>
        </is>
      </c>
      <c r="K7" s="13">
        <f>IF($B7="","",IF(COUNTIFS($B:$B,$B7,$D:$D,"Blocker",$H:$H,"Open")&gt;0,"HOLD",IF(COUNTIFS($B:$B,$B7,$D:$D,"Major",$H:$H,"Open")&gt;0,IF(Settings!$B$2="Yes","HOLD","PATCH"),"SHIP")))</f>
        <v/>
      </c>
    </row>
    <row r="8">
      <c r="A8" s="8" t="inlineStr">
        <is>
          <t>F5</t>
        </is>
      </c>
      <c r="B8" s="12" t="inlineStr">
        <is>
          <t>Promo module</t>
        </is>
      </c>
      <c r="C8" s="12" t="inlineStr">
        <is>
          <t>Promo</t>
        </is>
      </c>
      <c r="D8" s="12" t="inlineStr">
        <is>
          <t>Major</t>
        </is>
      </c>
      <c r="E8" s="12" t="inlineStr">
        <is>
          <t>2.5.8</t>
        </is>
      </c>
      <c r="F8" s="12" t="inlineStr">
        <is>
          <t>Dev</t>
        </is>
      </c>
      <c r="G8" s="12" t="inlineStr">
        <is>
          <t>Partly</t>
        </is>
      </c>
      <c r="H8" s="12" t="inlineStr">
        <is>
          <t>Open</t>
        </is>
      </c>
      <c r="I8" s="8" t="inlineStr">
        <is>
          <t>Make the target 24 by 24 or add spacing.</t>
        </is>
      </c>
      <c r="J8" s="8" t="inlineStr">
        <is>
          <t>Measure at 375px wide.</t>
        </is>
      </c>
      <c r="K8" s="13">
        <f>IF($B8="","",IF(COUNTIFS($B:$B,$B8,$D:$D,"Blocker",$H:$H,"Open")&gt;0,"HOLD",IF(COUNTIFS($B:$B,$B8,$D:$D,"Major",$H:$H,"Open")&gt;0,IF(Settings!$B$2="Yes","HOLD","PATCH"),"SHIP")))</f>
        <v/>
      </c>
    </row>
    <row r="9">
      <c r="A9" s="8" t="inlineStr">
        <is>
          <t>F9</t>
        </is>
      </c>
      <c r="B9" s="12" t="inlineStr">
        <is>
          <t>Sticky booking bar</t>
        </is>
      </c>
      <c r="C9" s="12" t="inlineStr">
        <is>
          <t>Booking</t>
        </is>
      </c>
      <c r="D9" s="12" t="inlineStr">
        <is>
          <t>Blocker</t>
        </is>
      </c>
      <c r="E9" s="12" t="inlineStr">
        <is>
          <t>2.4.11</t>
        </is>
      </c>
      <c r="F9" s="12" t="inlineStr">
        <is>
          <t>Dev</t>
        </is>
      </c>
      <c r="G9" s="12" t="inlineStr">
        <is>
          <t>No</t>
        </is>
      </c>
      <c r="H9" s="12" t="inlineStr">
        <is>
          <t>Open</t>
        </is>
      </c>
      <c r="I9" s="8" t="inlineStr">
        <is>
          <t>Scroll padding equal to bar height, or collapse bar on focus.</t>
        </is>
      </c>
      <c r="J9" s="8" t="inlineStr">
        <is>
          <t>Tab the booking form at 375px and 768px.</t>
        </is>
      </c>
      <c r="K9" s="13">
        <f>IF($B9="","",IF(COUNTIFS($B:$B,$B9,$D:$D,"Blocker",$H:$H,"Open")&gt;0,"HOLD",IF(COUNTIFS($B:$B,$B9,$D:$D,"Major",$H:$H,"Open")&gt;0,IF(Settings!$B$2="Yes","HOLD","PATCH"),"SHIP")))</f>
        <v/>
      </c>
    </row>
  </sheetData>
  <conditionalFormatting sqref="K4:K9">
    <cfRule type="expression" priority="1" dxfId="0">
      <formula>K4="HOLD"</formula>
    </cfRule>
    <cfRule type="expression" priority="3" dxfId="1">
      <formula>K4="PATCH"</formula>
    </cfRule>
    <cfRule type="expression" priority="5" dxfId="2">
      <formula>K4="SHIP"</formula>
    </cfRule>
  </conditionalFormatting>
  <conditionalFormatting sqref="B1">
    <cfRule type="expression" priority="2" dxfId="0">
      <formula>$B$1="HOLD"</formula>
    </cfRule>
    <cfRule type="expression" priority="4" dxfId="1">
      <formula>$B$1="PATCH"</formula>
    </cfRule>
    <cfRule type="expression" priority="6" dxfId="2">
      <formula>$B$1="SHIP"</formula>
    </cfRule>
  </conditionalFormatting>
  <dataValidations count="4">
    <dataValidation sqref="D4:D9" showDropDown="0" showInputMessage="0" showErrorMessage="0" allowBlank="1" type="list">
      <formula1>"Blocker,Major,Minor"</formula1>
    </dataValidation>
    <dataValidation sqref="G4:G9" showDropDown="0" showInputMessage="0" showErrorMessage="0" allowBlank="1" type="list">
      <formula1>"Yes,Partly,No"</formula1>
    </dataValidation>
    <dataValidation sqref="H4:H9" showDropDown="0" showInputMessage="0" showErrorMessage="0" allowBlank="1" type="list">
      <formula1>"Open,Fixed"</formula1>
    </dataValidation>
    <dataValidation sqref="E4:E9" showDropDown="0" showInputMessage="0" showErrorMessage="0" allowBlank="1" type="list">
      <formula1>=Rules!$A$2:$A$10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4" customWidth="1" min="3" max="3"/>
    <col width="11" customWidth="1" min="4" max="4"/>
    <col width="10" customWidth="1" min="5" max="5"/>
    <col width="16" customWidth="1" min="6" max="6"/>
    <col width="12" customWidth="1" min="7" max="7"/>
    <col width="10" customWidth="1" min="8" max="8"/>
    <col width="50" customWidth="1" min="9" max="9"/>
    <col width="50" customWidth="1" min="10" max="10"/>
    <col width="14" customWidth="1" min="11" max="11"/>
  </cols>
  <sheetData>
    <row r="1">
      <c r="A1" s="9" t="inlineStr">
        <is>
          <t>Release verdict</t>
        </is>
      </c>
      <c r="B1" s="10">
        <f>IF(COUNTA(B4:B43)=0,"NO CHANGES",IF(COUNTIF(K4:K43,"HOLD")&gt;0,"HOLD",IF(COUNTIF(K4:K43,"PATCH")&gt;0,"PATCH","SHIP")))</f>
        <v/>
      </c>
      <c r="D1" t="inlineStr">
        <is>
          <t>Open findings</t>
        </is>
      </c>
      <c r="E1">
        <f>COUNTIF(H4:H43,"Open")</f>
        <v/>
      </c>
      <c r="F1" t="inlineStr">
        <is>
          <t>Open with no scanner warning</t>
        </is>
      </c>
      <c r="G1">
        <f>COUNTIFS(H4:H43,"Open",G4:G43,"No")</f>
        <v/>
      </c>
    </row>
    <row r="3">
      <c r="A3" s="7" t="inlineStr">
        <is>
          <t>Finding</t>
        </is>
      </c>
      <c r="B3" s="7" t="inlineStr">
        <is>
          <t>Change ticket</t>
        </is>
      </c>
      <c r="C3" s="7" t="inlineStr">
        <is>
          <t>Field</t>
        </is>
      </c>
      <c r="D3" s="7" t="inlineStr">
        <is>
          <t>Severity</t>
        </is>
      </c>
      <c r="E3" s="7" t="inlineStr">
        <is>
          <t>Rule code</t>
        </is>
      </c>
      <c r="F3" s="7" t="inlineStr">
        <is>
          <t>Owner</t>
        </is>
      </c>
      <c r="G3" s="7" t="inlineStr">
        <is>
          <t>Scanner catches it</t>
        </is>
      </c>
      <c r="H3" s="7" t="inlineStr">
        <is>
          <t>Status</t>
        </is>
      </c>
      <c r="I3" s="7" t="inlineStr">
        <is>
          <t>Fix</t>
        </is>
      </c>
      <c r="J3" s="7" t="inlineStr">
        <is>
          <t>Post-release check</t>
        </is>
      </c>
      <c r="K3" s="7" t="inlineStr">
        <is>
          <t>Ticket verdict</t>
        </is>
      </c>
    </row>
    <row r="4">
      <c r="A4" s="8" t="n"/>
      <c r="B4" s="12" t="n"/>
      <c r="C4" s="12" t="n"/>
      <c r="D4" s="12" t="n"/>
      <c r="E4" s="12" t="n"/>
      <c r="F4" s="12" t="n"/>
      <c r="G4" s="12" t="n"/>
      <c r="H4" s="12" t="n"/>
      <c r="I4" s="8" t="n"/>
      <c r="J4" s="8" t="n"/>
      <c r="K4" s="13">
        <f>IF($B4="","",IF(COUNTIFS($B:$B,$B4,$D:$D,"Blocker",$H:$H,"Open")&gt;0,"HOLD",IF(COUNTIFS($B:$B,$B4,$D:$D,"Major",$H:$H,"Open")&gt;0,IF(Settings!$B$2="Yes","HOLD","PATCH"),"SHIP")))</f>
        <v/>
      </c>
    </row>
    <row r="5">
      <c r="A5" s="8" t="n"/>
      <c r="B5" s="12" t="n"/>
      <c r="C5" s="12" t="n"/>
      <c r="D5" s="12" t="n"/>
      <c r="E5" s="12" t="n"/>
      <c r="F5" s="12" t="n"/>
      <c r="G5" s="12" t="n"/>
      <c r="H5" s="12" t="n"/>
      <c r="I5" s="8" t="n"/>
      <c r="J5" s="8" t="n"/>
      <c r="K5" s="13">
        <f>IF($B5="","",IF(COUNTIFS($B:$B,$B5,$D:$D,"Blocker",$H:$H,"Open")&gt;0,"HOLD",IF(COUNTIFS($B:$B,$B5,$D:$D,"Major",$H:$H,"Open")&gt;0,IF(Settings!$B$2="Yes","HOLD","PATCH"),"SHIP")))</f>
        <v/>
      </c>
    </row>
    <row r="6">
      <c r="A6" s="8" t="n"/>
      <c r="B6" s="12" t="n"/>
      <c r="C6" s="12" t="n"/>
      <c r="D6" s="12" t="n"/>
      <c r="E6" s="12" t="n"/>
      <c r="F6" s="12" t="n"/>
      <c r="G6" s="12" t="n"/>
      <c r="H6" s="12" t="n"/>
      <c r="I6" s="8" t="n"/>
      <c r="J6" s="8" t="n"/>
      <c r="K6" s="13">
        <f>IF($B6="","",IF(COUNTIFS($B:$B,$B6,$D:$D,"Blocker",$H:$H,"Open")&gt;0,"HOLD",IF(COUNTIFS($B:$B,$B6,$D:$D,"Major",$H:$H,"Open")&gt;0,IF(Settings!$B$2="Yes","HOLD","PATCH"),"SHIP")))</f>
        <v/>
      </c>
    </row>
    <row r="7">
      <c r="A7" s="8" t="n"/>
      <c r="B7" s="12" t="n"/>
      <c r="C7" s="12" t="n"/>
      <c r="D7" s="12" t="n"/>
      <c r="E7" s="12" t="n"/>
      <c r="F7" s="12" t="n"/>
      <c r="G7" s="12" t="n"/>
      <c r="H7" s="12" t="n"/>
      <c r="I7" s="8" t="n"/>
      <c r="J7" s="8" t="n"/>
      <c r="K7" s="13">
        <f>IF($B7="","",IF(COUNTIFS($B:$B,$B7,$D:$D,"Blocker",$H:$H,"Open")&gt;0,"HOLD",IF(COUNTIFS($B:$B,$B7,$D:$D,"Major",$H:$H,"Open")&gt;0,IF(Settings!$B$2="Yes","HOLD","PATCH"),"SHIP")))</f>
        <v/>
      </c>
    </row>
    <row r="8">
      <c r="A8" s="8" t="n"/>
      <c r="B8" s="12" t="n"/>
      <c r="C8" s="12" t="n"/>
      <c r="D8" s="12" t="n"/>
      <c r="E8" s="12" t="n"/>
      <c r="F8" s="12" t="n"/>
      <c r="G8" s="12" t="n"/>
      <c r="H8" s="12" t="n"/>
      <c r="I8" s="8" t="n"/>
      <c r="J8" s="8" t="n"/>
      <c r="K8" s="13">
        <f>IF($B8="","",IF(COUNTIFS($B:$B,$B8,$D:$D,"Blocker",$H:$H,"Open")&gt;0,"HOLD",IF(COUNTIFS($B:$B,$B8,$D:$D,"Major",$H:$H,"Open")&gt;0,IF(Settings!$B$2="Yes","HOLD","PATCH"),"SHIP")))</f>
        <v/>
      </c>
    </row>
    <row r="9">
      <c r="A9" s="8" t="n"/>
      <c r="B9" s="12" t="n"/>
      <c r="C9" s="12" t="n"/>
      <c r="D9" s="12" t="n"/>
      <c r="E9" s="12" t="n"/>
      <c r="F9" s="12" t="n"/>
      <c r="G9" s="12" t="n"/>
      <c r="H9" s="12" t="n"/>
      <c r="I9" s="8" t="n"/>
      <c r="J9" s="8" t="n"/>
      <c r="K9" s="13">
        <f>IF($B9="","",IF(COUNTIFS($B:$B,$B9,$D:$D,"Blocker",$H:$H,"Open")&gt;0,"HOLD",IF(COUNTIFS($B:$B,$B9,$D:$D,"Major",$H:$H,"Open")&gt;0,IF(Settings!$B$2="Yes","HOLD","PATCH"),"SHIP")))</f>
        <v/>
      </c>
    </row>
    <row r="10">
      <c r="A10" s="8" t="n"/>
      <c r="B10" s="12" t="n"/>
      <c r="C10" s="12" t="n"/>
      <c r="D10" s="12" t="n"/>
      <c r="E10" s="12" t="n"/>
      <c r="F10" s="12" t="n"/>
      <c r="G10" s="12" t="n"/>
      <c r="H10" s="12" t="n"/>
      <c r="I10" s="8" t="n"/>
      <c r="J10" s="8" t="n"/>
      <c r="K10" s="13">
        <f>IF($B10="","",IF(COUNTIFS($B:$B,$B10,$D:$D,"Blocker",$H:$H,"Open")&gt;0,"HOLD",IF(COUNTIFS($B:$B,$B10,$D:$D,"Major",$H:$H,"Open")&gt;0,IF(Settings!$B$2="Yes","HOLD","PATCH"),"SHIP")))</f>
        <v/>
      </c>
    </row>
    <row r="11">
      <c r="A11" s="8" t="n"/>
      <c r="B11" s="12" t="n"/>
      <c r="C11" s="12" t="n"/>
      <c r="D11" s="12" t="n"/>
      <c r="E11" s="12" t="n"/>
      <c r="F11" s="12" t="n"/>
      <c r="G11" s="12" t="n"/>
      <c r="H11" s="12" t="n"/>
      <c r="I11" s="8" t="n"/>
      <c r="J11" s="8" t="n"/>
      <c r="K11" s="13">
        <f>IF($B11="","",IF(COUNTIFS($B:$B,$B11,$D:$D,"Blocker",$H:$H,"Open")&gt;0,"HOLD",IF(COUNTIFS($B:$B,$B11,$D:$D,"Major",$H:$H,"Open")&gt;0,IF(Settings!$B$2="Yes","HOLD","PATCH"),"SHIP")))</f>
        <v/>
      </c>
    </row>
    <row r="12">
      <c r="A12" s="8" t="n"/>
      <c r="B12" s="12" t="n"/>
      <c r="C12" s="12" t="n"/>
      <c r="D12" s="12" t="n"/>
      <c r="E12" s="12" t="n"/>
      <c r="F12" s="12" t="n"/>
      <c r="G12" s="12" t="n"/>
      <c r="H12" s="12" t="n"/>
      <c r="I12" s="8" t="n"/>
      <c r="J12" s="8" t="n"/>
      <c r="K12" s="13">
        <f>IF($B12="","",IF(COUNTIFS($B:$B,$B12,$D:$D,"Blocker",$H:$H,"Open")&gt;0,"HOLD",IF(COUNTIFS($B:$B,$B12,$D:$D,"Major",$H:$H,"Open")&gt;0,IF(Settings!$B$2="Yes","HOLD","PATCH"),"SHIP")))</f>
        <v/>
      </c>
    </row>
    <row r="13">
      <c r="A13" s="8" t="n"/>
      <c r="B13" s="12" t="n"/>
      <c r="C13" s="12" t="n"/>
      <c r="D13" s="12" t="n"/>
      <c r="E13" s="12" t="n"/>
      <c r="F13" s="12" t="n"/>
      <c r="G13" s="12" t="n"/>
      <c r="H13" s="12" t="n"/>
      <c r="I13" s="8" t="n"/>
      <c r="J13" s="8" t="n"/>
      <c r="K13" s="13">
        <f>IF($B13="","",IF(COUNTIFS($B:$B,$B13,$D:$D,"Blocker",$H:$H,"Open")&gt;0,"HOLD",IF(COUNTIFS($B:$B,$B13,$D:$D,"Major",$H:$H,"Open")&gt;0,IF(Settings!$B$2="Yes","HOLD","PATCH"),"SHIP")))</f>
        <v/>
      </c>
    </row>
    <row r="14">
      <c r="A14" s="8" t="n"/>
      <c r="B14" s="12" t="n"/>
      <c r="C14" s="12" t="n"/>
      <c r="D14" s="12" t="n"/>
      <c r="E14" s="12" t="n"/>
      <c r="F14" s="12" t="n"/>
      <c r="G14" s="12" t="n"/>
      <c r="H14" s="12" t="n"/>
      <c r="I14" s="8" t="n"/>
      <c r="J14" s="8" t="n"/>
      <c r="K14" s="13">
        <f>IF($B14="","",IF(COUNTIFS($B:$B,$B14,$D:$D,"Blocker",$H:$H,"Open")&gt;0,"HOLD",IF(COUNTIFS($B:$B,$B14,$D:$D,"Major",$H:$H,"Open")&gt;0,IF(Settings!$B$2="Yes","HOLD","PATCH"),"SHIP")))</f>
        <v/>
      </c>
    </row>
    <row r="15">
      <c r="A15" s="8" t="n"/>
      <c r="B15" s="12" t="n"/>
      <c r="C15" s="12" t="n"/>
      <c r="D15" s="12" t="n"/>
      <c r="E15" s="12" t="n"/>
      <c r="F15" s="12" t="n"/>
      <c r="G15" s="12" t="n"/>
      <c r="H15" s="12" t="n"/>
      <c r="I15" s="8" t="n"/>
      <c r="J15" s="8" t="n"/>
      <c r="K15" s="13">
        <f>IF($B15="","",IF(COUNTIFS($B:$B,$B15,$D:$D,"Blocker",$H:$H,"Open")&gt;0,"HOLD",IF(COUNTIFS($B:$B,$B15,$D:$D,"Major",$H:$H,"Open")&gt;0,IF(Settings!$B$2="Yes","HOLD","PATCH"),"SHIP")))</f>
        <v/>
      </c>
    </row>
    <row r="16">
      <c r="A16" s="8" t="n"/>
      <c r="B16" s="12" t="n"/>
      <c r="C16" s="12" t="n"/>
      <c r="D16" s="12" t="n"/>
      <c r="E16" s="12" t="n"/>
      <c r="F16" s="12" t="n"/>
      <c r="G16" s="12" t="n"/>
      <c r="H16" s="12" t="n"/>
      <c r="I16" s="8" t="n"/>
      <c r="J16" s="8" t="n"/>
      <c r="K16" s="13">
        <f>IF($B16="","",IF(COUNTIFS($B:$B,$B16,$D:$D,"Blocker",$H:$H,"Open")&gt;0,"HOLD",IF(COUNTIFS($B:$B,$B16,$D:$D,"Major",$H:$H,"Open")&gt;0,IF(Settings!$B$2="Yes","HOLD","PATCH"),"SHIP")))</f>
        <v/>
      </c>
    </row>
    <row r="17">
      <c r="A17" s="8" t="n"/>
      <c r="B17" s="12" t="n"/>
      <c r="C17" s="12" t="n"/>
      <c r="D17" s="12" t="n"/>
      <c r="E17" s="12" t="n"/>
      <c r="F17" s="12" t="n"/>
      <c r="G17" s="12" t="n"/>
      <c r="H17" s="12" t="n"/>
      <c r="I17" s="8" t="n"/>
      <c r="J17" s="8" t="n"/>
      <c r="K17" s="13">
        <f>IF($B17="","",IF(COUNTIFS($B:$B,$B17,$D:$D,"Blocker",$H:$H,"Open")&gt;0,"HOLD",IF(COUNTIFS($B:$B,$B17,$D:$D,"Major",$H:$H,"Open")&gt;0,IF(Settings!$B$2="Yes","HOLD","PATCH"),"SHIP")))</f>
        <v/>
      </c>
    </row>
    <row r="18">
      <c r="A18" s="8" t="n"/>
      <c r="B18" s="12" t="n"/>
      <c r="C18" s="12" t="n"/>
      <c r="D18" s="12" t="n"/>
      <c r="E18" s="12" t="n"/>
      <c r="F18" s="12" t="n"/>
      <c r="G18" s="12" t="n"/>
      <c r="H18" s="12" t="n"/>
      <c r="I18" s="8" t="n"/>
      <c r="J18" s="8" t="n"/>
      <c r="K18" s="13">
        <f>IF($B18="","",IF(COUNTIFS($B:$B,$B18,$D:$D,"Blocker",$H:$H,"Open")&gt;0,"HOLD",IF(COUNTIFS($B:$B,$B18,$D:$D,"Major",$H:$H,"Open")&gt;0,IF(Settings!$B$2="Yes","HOLD","PATCH"),"SHIP")))</f>
        <v/>
      </c>
    </row>
    <row r="19">
      <c r="A19" s="8" t="n"/>
      <c r="B19" s="12" t="n"/>
      <c r="C19" s="12" t="n"/>
      <c r="D19" s="12" t="n"/>
      <c r="E19" s="12" t="n"/>
      <c r="F19" s="12" t="n"/>
      <c r="G19" s="12" t="n"/>
      <c r="H19" s="12" t="n"/>
      <c r="I19" s="8" t="n"/>
      <c r="J19" s="8" t="n"/>
      <c r="K19" s="13">
        <f>IF($B19="","",IF(COUNTIFS($B:$B,$B19,$D:$D,"Blocker",$H:$H,"Open")&gt;0,"HOLD",IF(COUNTIFS($B:$B,$B19,$D:$D,"Major",$H:$H,"Open")&gt;0,IF(Settings!$B$2="Yes","HOLD","PATCH"),"SHIP")))</f>
        <v/>
      </c>
    </row>
    <row r="20">
      <c r="A20" s="8" t="n"/>
      <c r="B20" s="12" t="n"/>
      <c r="C20" s="12" t="n"/>
      <c r="D20" s="12" t="n"/>
      <c r="E20" s="12" t="n"/>
      <c r="F20" s="12" t="n"/>
      <c r="G20" s="12" t="n"/>
      <c r="H20" s="12" t="n"/>
      <c r="I20" s="8" t="n"/>
      <c r="J20" s="8" t="n"/>
      <c r="K20" s="13">
        <f>IF($B20="","",IF(COUNTIFS($B:$B,$B20,$D:$D,"Blocker",$H:$H,"Open")&gt;0,"HOLD",IF(COUNTIFS($B:$B,$B20,$D:$D,"Major",$H:$H,"Open")&gt;0,IF(Settings!$B$2="Yes","HOLD","PATCH"),"SHIP")))</f>
        <v/>
      </c>
    </row>
    <row r="21">
      <c r="A21" s="8" t="n"/>
      <c r="B21" s="12" t="n"/>
      <c r="C21" s="12" t="n"/>
      <c r="D21" s="12" t="n"/>
      <c r="E21" s="12" t="n"/>
      <c r="F21" s="12" t="n"/>
      <c r="G21" s="12" t="n"/>
      <c r="H21" s="12" t="n"/>
      <c r="I21" s="8" t="n"/>
      <c r="J21" s="8" t="n"/>
      <c r="K21" s="13">
        <f>IF($B21="","",IF(COUNTIFS($B:$B,$B21,$D:$D,"Blocker",$H:$H,"Open")&gt;0,"HOLD",IF(COUNTIFS($B:$B,$B21,$D:$D,"Major",$H:$H,"Open")&gt;0,IF(Settings!$B$2="Yes","HOLD","PATCH"),"SHIP")))</f>
        <v/>
      </c>
    </row>
    <row r="22">
      <c r="A22" s="8" t="n"/>
      <c r="B22" s="12" t="n"/>
      <c r="C22" s="12" t="n"/>
      <c r="D22" s="12" t="n"/>
      <c r="E22" s="12" t="n"/>
      <c r="F22" s="12" t="n"/>
      <c r="G22" s="12" t="n"/>
      <c r="H22" s="12" t="n"/>
      <c r="I22" s="8" t="n"/>
      <c r="J22" s="8" t="n"/>
      <c r="K22" s="13">
        <f>IF($B22="","",IF(COUNTIFS($B:$B,$B22,$D:$D,"Blocker",$H:$H,"Open")&gt;0,"HOLD",IF(COUNTIFS($B:$B,$B22,$D:$D,"Major",$H:$H,"Open")&gt;0,IF(Settings!$B$2="Yes","HOLD","PATCH"),"SHIP")))</f>
        <v/>
      </c>
    </row>
    <row r="23">
      <c r="A23" s="8" t="n"/>
      <c r="B23" s="12" t="n"/>
      <c r="C23" s="12" t="n"/>
      <c r="D23" s="12" t="n"/>
      <c r="E23" s="12" t="n"/>
      <c r="F23" s="12" t="n"/>
      <c r="G23" s="12" t="n"/>
      <c r="H23" s="12" t="n"/>
      <c r="I23" s="8" t="n"/>
      <c r="J23" s="8" t="n"/>
      <c r="K23" s="13">
        <f>IF($B23="","",IF(COUNTIFS($B:$B,$B23,$D:$D,"Blocker",$H:$H,"Open")&gt;0,"HOLD",IF(COUNTIFS($B:$B,$B23,$D:$D,"Major",$H:$H,"Open")&gt;0,IF(Settings!$B$2="Yes","HOLD","PATCH"),"SHIP")))</f>
        <v/>
      </c>
    </row>
    <row r="24">
      <c r="A24" s="8" t="n"/>
      <c r="B24" s="12" t="n"/>
      <c r="C24" s="12" t="n"/>
      <c r="D24" s="12" t="n"/>
      <c r="E24" s="12" t="n"/>
      <c r="F24" s="12" t="n"/>
      <c r="G24" s="12" t="n"/>
      <c r="H24" s="12" t="n"/>
      <c r="I24" s="8" t="n"/>
      <c r="J24" s="8" t="n"/>
      <c r="K24" s="13">
        <f>IF($B24="","",IF(COUNTIFS($B:$B,$B24,$D:$D,"Blocker",$H:$H,"Open")&gt;0,"HOLD",IF(COUNTIFS($B:$B,$B24,$D:$D,"Major",$H:$H,"Open")&gt;0,IF(Settings!$B$2="Yes","HOLD","PATCH"),"SHIP")))</f>
        <v/>
      </c>
    </row>
    <row r="25">
      <c r="A25" s="8" t="n"/>
      <c r="B25" s="12" t="n"/>
      <c r="C25" s="12" t="n"/>
      <c r="D25" s="12" t="n"/>
      <c r="E25" s="12" t="n"/>
      <c r="F25" s="12" t="n"/>
      <c r="G25" s="12" t="n"/>
      <c r="H25" s="12" t="n"/>
      <c r="I25" s="8" t="n"/>
      <c r="J25" s="8" t="n"/>
      <c r="K25" s="13">
        <f>IF($B25="","",IF(COUNTIFS($B:$B,$B25,$D:$D,"Blocker",$H:$H,"Open")&gt;0,"HOLD",IF(COUNTIFS($B:$B,$B25,$D:$D,"Major",$H:$H,"Open")&gt;0,IF(Settings!$B$2="Yes","HOLD","PATCH"),"SHIP")))</f>
        <v/>
      </c>
    </row>
    <row r="26">
      <c r="A26" s="8" t="n"/>
      <c r="B26" s="12" t="n"/>
      <c r="C26" s="12" t="n"/>
      <c r="D26" s="12" t="n"/>
      <c r="E26" s="12" t="n"/>
      <c r="F26" s="12" t="n"/>
      <c r="G26" s="12" t="n"/>
      <c r="H26" s="12" t="n"/>
      <c r="I26" s="8" t="n"/>
      <c r="J26" s="8" t="n"/>
      <c r="K26" s="13">
        <f>IF($B26="","",IF(COUNTIFS($B:$B,$B26,$D:$D,"Blocker",$H:$H,"Open")&gt;0,"HOLD",IF(COUNTIFS($B:$B,$B26,$D:$D,"Major",$H:$H,"Open")&gt;0,IF(Settings!$B$2="Yes","HOLD","PATCH"),"SHIP")))</f>
        <v/>
      </c>
    </row>
    <row r="27">
      <c r="A27" s="8" t="n"/>
      <c r="B27" s="12" t="n"/>
      <c r="C27" s="12" t="n"/>
      <c r="D27" s="12" t="n"/>
      <c r="E27" s="12" t="n"/>
      <c r="F27" s="12" t="n"/>
      <c r="G27" s="12" t="n"/>
      <c r="H27" s="12" t="n"/>
      <c r="I27" s="8" t="n"/>
      <c r="J27" s="8" t="n"/>
      <c r="K27" s="13">
        <f>IF($B27="","",IF(COUNTIFS($B:$B,$B27,$D:$D,"Blocker",$H:$H,"Open")&gt;0,"HOLD",IF(COUNTIFS($B:$B,$B27,$D:$D,"Major",$H:$H,"Open")&gt;0,IF(Settings!$B$2="Yes","HOLD","PATCH"),"SHIP")))</f>
        <v/>
      </c>
    </row>
    <row r="28">
      <c r="A28" s="8" t="n"/>
      <c r="B28" s="12" t="n"/>
      <c r="C28" s="12" t="n"/>
      <c r="D28" s="12" t="n"/>
      <c r="E28" s="12" t="n"/>
      <c r="F28" s="12" t="n"/>
      <c r="G28" s="12" t="n"/>
      <c r="H28" s="12" t="n"/>
      <c r="I28" s="8" t="n"/>
      <c r="J28" s="8" t="n"/>
      <c r="K28" s="13">
        <f>IF($B28="","",IF(COUNTIFS($B:$B,$B28,$D:$D,"Blocker",$H:$H,"Open")&gt;0,"HOLD",IF(COUNTIFS($B:$B,$B28,$D:$D,"Major",$H:$H,"Open")&gt;0,IF(Settings!$B$2="Yes","HOLD","PATCH"),"SHIP")))</f>
        <v/>
      </c>
    </row>
    <row r="29">
      <c r="A29" s="8" t="n"/>
      <c r="B29" s="12" t="n"/>
      <c r="C29" s="12" t="n"/>
      <c r="D29" s="12" t="n"/>
      <c r="E29" s="12" t="n"/>
      <c r="F29" s="12" t="n"/>
      <c r="G29" s="12" t="n"/>
      <c r="H29" s="12" t="n"/>
      <c r="I29" s="8" t="n"/>
      <c r="J29" s="8" t="n"/>
      <c r="K29" s="13">
        <f>IF($B29="","",IF(COUNTIFS($B:$B,$B29,$D:$D,"Blocker",$H:$H,"Open")&gt;0,"HOLD",IF(COUNTIFS($B:$B,$B29,$D:$D,"Major",$H:$H,"Open")&gt;0,IF(Settings!$B$2="Yes","HOLD","PATCH"),"SHIP")))</f>
        <v/>
      </c>
    </row>
    <row r="30">
      <c r="A30" s="8" t="n"/>
      <c r="B30" s="12" t="n"/>
      <c r="C30" s="12" t="n"/>
      <c r="D30" s="12" t="n"/>
      <c r="E30" s="12" t="n"/>
      <c r="F30" s="12" t="n"/>
      <c r="G30" s="12" t="n"/>
      <c r="H30" s="12" t="n"/>
      <c r="I30" s="8" t="n"/>
      <c r="J30" s="8" t="n"/>
      <c r="K30" s="13">
        <f>IF($B30="","",IF(COUNTIFS($B:$B,$B30,$D:$D,"Blocker",$H:$H,"Open")&gt;0,"HOLD",IF(COUNTIFS($B:$B,$B30,$D:$D,"Major",$H:$H,"Open")&gt;0,IF(Settings!$B$2="Yes","HOLD","PATCH"),"SHIP")))</f>
        <v/>
      </c>
    </row>
    <row r="31">
      <c r="A31" s="8" t="n"/>
      <c r="B31" s="12" t="n"/>
      <c r="C31" s="12" t="n"/>
      <c r="D31" s="12" t="n"/>
      <c r="E31" s="12" t="n"/>
      <c r="F31" s="12" t="n"/>
      <c r="G31" s="12" t="n"/>
      <c r="H31" s="12" t="n"/>
      <c r="I31" s="8" t="n"/>
      <c r="J31" s="8" t="n"/>
      <c r="K31" s="13">
        <f>IF($B31="","",IF(COUNTIFS($B:$B,$B31,$D:$D,"Blocker",$H:$H,"Open")&gt;0,"HOLD",IF(COUNTIFS($B:$B,$B31,$D:$D,"Major",$H:$H,"Open")&gt;0,IF(Settings!$B$2="Yes","HOLD","PATCH"),"SHIP")))</f>
        <v/>
      </c>
    </row>
    <row r="32">
      <c r="A32" s="8" t="n"/>
      <c r="B32" s="12" t="n"/>
      <c r="C32" s="12" t="n"/>
      <c r="D32" s="12" t="n"/>
      <c r="E32" s="12" t="n"/>
      <c r="F32" s="12" t="n"/>
      <c r="G32" s="12" t="n"/>
      <c r="H32" s="12" t="n"/>
      <c r="I32" s="8" t="n"/>
      <c r="J32" s="8" t="n"/>
      <c r="K32" s="13">
        <f>IF($B32="","",IF(COUNTIFS($B:$B,$B32,$D:$D,"Blocker",$H:$H,"Open")&gt;0,"HOLD",IF(COUNTIFS($B:$B,$B32,$D:$D,"Major",$H:$H,"Open")&gt;0,IF(Settings!$B$2="Yes","HOLD","PATCH"),"SHIP")))</f>
        <v/>
      </c>
    </row>
    <row r="33">
      <c r="A33" s="8" t="n"/>
      <c r="B33" s="12" t="n"/>
      <c r="C33" s="12" t="n"/>
      <c r="D33" s="12" t="n"/>
      <c r="E33" s="12" t="n"/>
      <c r="F33" s="12" t="n"/>
      <c r="G33" s="12" t="n"/>
      <c r="H33" s="12" t="n"/>
      <c r="I33" s="8" t="n"/>
      <c r="J33" s="8" t="n"/>
      <c r="K33" s="13">
        <f>IF($B33="","",IF(COUNTIFS($B:$B,$B33,$D:$D,"Blocker",$H:$H,"Open")&gt;0,"HOLD",IF(COUNTIFS($B:$B,$B33,$D:$D,"Major",$H:$H,"Open")&gt;0,IF(Settings!$B$2="Yes","HOLD","PATCH"),"SHIP")))</f>
        <v/>
      </c>
    </row>
    <row r="34">
      <c r="A34" s="8" t="n"/>
      <c r="B34" s="12" t="n"/>
      <c r="C34" s="12" t="n"/>
      <c r="D34" s="12" t="n"/>
      <c r="E34" s="12" t="n"/>
      <c r="F34" s="12" t="n"/>
      <c r="G34" s="12" t="n"/>
      <c r="H34" s="12" t="n"/>
      <c r="I34" s="8" t="n"/>
      <c r="J34" s="8" t="n"/>
      <c r="K34" s="13">
        <f>IF($B34="","",IF(COUNTIFS($B:$B,$B34,$D:$D,"Blocker",$H:$H,"Open")&gt;0,"HOLD",IF(COUNTIFS($B:$B,$B34,$D:$D,"Major",$H:$H,"Open")&gt;0,IF(Settings!$B$2="Yes","HOLD","PATCH"),"SHIP")))</f>
        <v/>
      </c>
    </row>
    <row r="35">
      <c r="A35" s="8" t="n"/>
      <c r="B35" s="12" t="n"/>
      <c r="C35" s="12" t="n"/>
      <c r="D35" s="12" t="n"/>
      <c r="E35" s="12" t="n"/>
      <c r="F35" s="12" t="n"/>
      <c r="G35" s="12" t="n"/>
      <c r="H35" s="12" t="n"/>
      <c r="I35" s="8" t="n"/>
      <c r="J35" s="8" t="n"/>
      <c r="K35" s="13">
        <f>IF($B35="","",IF(COUNTIFS($B:$B,$B35,$D:$D,"Blocker",$H:$H,"Open")&gt;0,"HOLD",IF(COUNTIFS($B:$B,$B35,$D:$D,"Major",$H:$H,"Open")&gt;0,IF(Settings!$B$2="Yes","HOLD","PATCH"),"SHIP")))</f>
        <v/>
      </c>
    </row>
    <row r="36">
      <c r="A36" s="8" t="n"/>
      <c r="B36" s="12" t="n"/>
      <c r="C36" s="12" t="n"/>
      <c r="D36" s="12" t="n"/>
      <c r="E36" s="12" t="n"/>
      <c r="F36" s="12" t="n"/>
      <c r="G36" s="12" t="n"/>
      <c r="H36" s="12" t="n"/>
      <c r="I36" s="8" t="n"/>
      <c r="J36" s="8" t="n"/>
      <c r="K36" s="13">
        <f>IF($B36="","",IF(COUNTIFS($B:$B,$B36,$D:$D,"Blocker",$H:$H,"Open")&gt;0,"HOLD",IF(COUNTIFS($B:$B,$B36,$D:$D,"Major",$H:$H,"Open")&gt;0,IF(Settings!$B$2="Yes","HOLD","PATCH"),"SHIP")))</f>
        <v/>
      </c>
    </row>
    <row r="37">
      <c r="A37" s="8" t="n"/>
      <c r="B37" s="12" t="n"/>
      <c r="C37" s="12" t="n"/>
      <c r="D37" s="12" t="n"/>
      <c r="E37" s="12" t="n"/>
      <c r="F37" s="12" t="n"/>
      <c r="G37" s="12" t="n"/>
      <c r="H37" s="12" t="n"/>
      <c r="I37" s="8" t="n"/>
      <c r="J37" s="8" t="n"/>
      <c r="K37" s="13">
        <f>IF($B37="","",IF(COUNTIFS($B:$B,$B37,$D:$D,"Blocker",$H:$H,"Open")&gt;0,"HOLD",IF(COUNTIFS($B:$B,$B37,$D:$D,"Major",$H:$H,"Open")&gt;0,IF(Settings!$B$2="Yes","HOLD","PATCH"),"SHIP")))</f>
        <v/>
      </c>
    </row>
    <row r="38">
      <c r="A38" s="8" t="n"/>
      <c r="B38" s="12" t="n"/>
      <c r="C38" s="12" t="n"/>
      <c r="D38" s="12" t="n"/>
      <c r="E38" s="12" t="n"/>
      <c r="F38" s="12" t="n"/>
      <c r="G38" s="12" t="n"/>
      <c r="H38" s="12" t="n"/>
      <c r="I38" s="8" t="n"/>
      <c r="J38" s="8" t="n"/>
      <c r="K38" s="13">
        <f>IF($B38="","",IF(COUNTIFS($B:$B,$B38,$D:$D,"Blocker",$H:$H,"Open")&gt;0,"HOLD",IF(COUNTIFS($B:$B,$B38,$D:$D,"Major",$H:$H,"Open")&gt;0,IF(Settings!$B$2="Yes","HOLD","PATCH"),"SHIP")))</f>
        <v/>
      </c>
    </row>
    <row r="39">
      <c r="A39" s="8" t="n"/>
      <c r="B39" s="12" t="n"/>
      <c r="C39" s="12" t="n"/>
      <c r="D39" s="12" t="n"/>
      <c r="E39" s="12" t="n"/>
      <c r="F39" s="12" t="n"/>
      <c r="G39" s="12" t="n"/>
      <c r="H39" s="12" t="n"/>
      <c r="I39" s="8" t="n"/>
      <c r="J39" s="8" t="n"/>
      <c r="K39" s="13">
        <f>IF($B39="","",IF(COUNTIFS($B:$B,$B39,$D:$D,"Blocker",$H:$H,"Open")&gt;0,"HOLD",IF(COUNTIFS($B:$B,$B39,$D:$D,"Major",$H:$H,"Open")&gt;0,IF(Settings!$B$2="Yes","HOLD","PATCH"),"SHIP")))</f>
        <v/>
      </c>
    </row>
    <row r="40">
      <c r="A40" s="8" t="n"/>
      <c r="B40" s="12" t="n"/>
      <c r="C40" s="12" t="n"/>
      <c r="D40" s="12" t="n"/>
      <c r="E40" s="12" t="n"/>
      <c r="F40" s="12" t="n"/>
      <c r="G40" s="12" t="n"/>
      <c r="H40" s="12" t="n"/>
      <c r="I40" s="8" t="n"/>
      <c r="J40" s="8" t="n"/>
      <c r="K40" s="13">
        <f>IF($B40="","",IF(COUNTIFS($B:$B,$B40,$D:$D,"Blocker",$H:$H,"Open")&gt;0,"HOLD",IF(COUNTIFS($B:$B,$B40,$D:$D,"Major",$H:$H,"Open")&gt;0,IF(Settings!$B$2="Yes","HOLD","PATCH"),"SHIP")))</f>
        <v/>
      </c>
    </row>
    <row r="41">
      <c r="A41" s="8" t="n"/>
      <c r="B41" s="12" t="n"/>
      <c r="C41" s="12" t="n"/>
      <c r="D41" s="12" t="n"/>
      <c r="E41" s="12" t="n"/>
      <c r="F41" s="12" t="n"/>
      <c r="G41" s="12" t="n"/>
      <c r="H41" s="12" t="n"/>
      <c r="I41" s="8" t="n"/>
      <c r="J41" s="8" t="n"/>
      <c r="K41" s="13">
        <f>IF($B41="","",IF(COUNTIFS($B:$B,$B41,$D:$D,"Blocker",$H:$H,"Open")&gt;0,"HOLD",IF(COUNTIFS($B:$B,$B41,$D:$D,"Major",$H:$H,"Open")&gt;0,IF(Settings!$B$2="Yes","HOLD","PATCH"),"SHIP")))</f>
        <v/>
      </c>
    </row>
    <row r="42">
      <c r="A42" s="8" t="n"/>
      <c r="B42" s="12" t="n"/>
      <c r="C42" s="12" t="n"/>
      <c r="D42" s="12" t="n"/>
      <c r="E42" s="12" t="n"/>
      <c r="F42" s="12" t="n"/>
      <c r="G42" s="12" t="n"/>
      <c r="H42" s="12" t="n"/>
      <c r="I42" s="8" t="n"/>
      <c r="J42" s="8" t="n"/>
      <c r="K42" s="13">
        <f>IF($B42="","",IF(COUNTIFS($B:$B,$B42,$D:$D,"Blocker",$H:$H,"Open")&gt;0,"HOLD",IF(COUNTIFS($B:$B,$B42,$D:$D,"Major",$H:$H,"Open")&gt;0,IF(Settings!$B$2="Yes","HOLD","PATCH"),"SHIP")))</f>
        <v/>
      </c>
    </row>
    <row r="43">
      <c r="A43" s="8" t="n"/>
      <c r="B43" s="12" t="n"/>
      <c r="C43" s="12" t="n"/>
      <c r="D43" s="12" t="n"/>
      <c r="E43" s="12" t="n"/>
      <c r="F43" s="12" t="n"/>
      <c r="G43" s="12" t="n"/>
      <c r="H43" s="12" t="n"/>
      <c r="I43" s="8" t="n"/>
      <c r="J43" s="8" t="n"/>
      <c r="K43" s="13">
        <f>IF($B43="","",IF(COUNTIFS($B:$B,$B43,$D:$D,"Blocker",$H:$H,"Open")&gt;0,"HOLD",IF(COUNTIFS($B:$B,$B43,$D:$D,"Major",$H:$H,"Open")&gt;0,IF(Settings!$B$2="Yes","HOLD","PATCH"),"SHIP")))</f>
        <v/>
      </c>
    </row>
  </sheetData>
  <conditionalFormatting sqref="K4:K43">
    <cfRule type="expression" priority="1" dxfId="0">
      <formula>K4="HOLD"</formula>
    </cfRule>
    <cfRule type="expression" priority="3" dxfId="1">
      <formula>K4="PATCH"</formula>
    </cfRule>
    <cfRule type="expression" priority="5" dxfId="2">
      <formula>K4="SHIP"</formula>
    </cfRule>
  </conditionalFormatting>
  <conditionalFormatting sqref="B1">
    <cfRule type="expression" priority="2" dxfId="0">
      <formula>$B$1="HOLD"</formula>
    </cfRule>
    <cfRule type="expression" priority="4" dxfId="1">
      <formula>$B$1="PATCH"</formula>
    </cfRule>
    <cfRule type="expression" priority="6" dxfId="2">
      <formula>$B$1="SHIP"</formula>
    </cfRule>
  </conditionalFormatting>
  <dataValidations count="4">
    <dataValidation sqref="D4:D43" showDropDown="0" showInputMessage="0" showErrorMessage="0" allowBlank="1" type="list">
      <formula1>"Blocker,Major,Minor"</formula1>
    </dataValidation>
    <dataValidation sqref="G4:G43" showDropDown="0" showInputMessage="0" showErrorMessage="0" allowBlank="1" type="list">
      <formula1>"Yes,Partly,No"</formula1>
    </dataValidation>
    <dataValidation sqref="H4:H43" showDropDown="0" showInputMessage="0" showErrorMessage="0" allowBlank="1" type="list">
      <formula1>"Open,Fixed"</formula1>
    </dataValidation>
    <dataValidation sqref="E4:E43" showDropDown="0" showInputMessage="0" showErrorMessage="0" allowBlank="1" type="list">
      <formula1>=Rules!$A$2:$A$10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6" customWidth="1" min="3" max="3"/>
    <col width="14" customWidth="1" min="4" max="4"/>
    <col width="16" customWidth="1" min="5" max="5"/>
    <col width="12" customWidth="1" min="6" max="6"/>
    <col width="12" customWidth="1" min="7" max="7"/>
  </cols>
  <sheetData>
    <row r="1">
      <c r="A1" s="9" t="inlineStr">
        <is>
          <t>Checks passed</t>
        </is>
      </c>
      <c r="B1" s="14">
        <f>IFERROR(COUNTIF(D4:D45,"Pass")/COUNTA(A4:A45),0)</f>
        <v/>
      </c>
      <c r="C1" t="inlineStr">
        <is>
          <t>Reopened</t>
        </is>
      </c>
      <c r="D1">
        <f>COUNTIF(D4:D45,"Fail")</f>
        <v/>
      </c>
    </row>
    <row r="3">
      <c r="A3" s="7" t="inlineStr">
        <is>
          <t>Finding</t>
        </is>
      </c>
      <c r="B3" s="7" t="inlineStr">
        <is>
          <t>Post-release check</t>
        </is>
      </c>
      <c r="C3" s="7" t="inlineStr">
        <is>
          <t>Owner</t>
        </is>
      </c>
      <c r="D3" s="7" t="inlineStr">
        <is>
          <t>Result</t>
        </is>
      </c>
      <c r="E3" s="7" t="inlineStr">
        <is>
          <t>Checked by</t>
        </is>
      </c>
      <c r="F3" s="7" t="inlineStr">
        <is>
          <t>Date</t>
        </is>
      </c>
      <c r="G3" s="7" t="inlineStr">
        <is>
          <t>Reopen?</t>
        </is>
      </c>
    </row>
    <row r="4">
      <c r="A4" s="8" t="inlineStr">
        <is>
          <t>F1</t>
        </is>
      </c>
      <c r="B4" s="8" t="inlineStr">
        <is>
          <t>Search the live page and the app for "pet". One fee everywhere.</t>
        </is>
      </c>
      <c r="C4" s="8" t="inlineStr">
        <is>
          <t>Content</t>
        </is>
      </c>
      <c r="D4" s="15" t="inlineStr">
        <is>
          <t>Not checked</t>
        </is>
      </c>
      <c r="E4" s="15" t="n"/>
      <c r="F4" s="15" t="n"/>
      <c r="G4" s="16">
        <f>IF(D4="Fail","Yes","")</f>
        <v/>
      </c>
    </row>
    <row r="5">
      <c r="A5" s="8" t="inlineStr">
        <is>
          <t>F2</t>
        </is>
      </c>
      <c r="B5" s="8" t="inlineStr">
        <is>
          <t>Screen reader pass over the gallery.</t>
        </is>
      </c>
      <c r="C5" s="8" t="inlineStr">
        <is>
          <t>Content</t>
        </is>
      </c>
      <c r="D5" s="15" t="inlineStr">
        <is>
          <t>Not checked</t>
        </is>
      </c>
      <c r="E5" s="15" t="n"/>
      <c r="F5" s="15" t="n"/>
      <c r="G5" s="16">
        <f>IF(D5="Fail","Yes","")</f>
        <v/>
      </c>
    </row>
    <row r="6">
      <c r="A6" s="8" t="inlineStr">
        <is>
          <t>F3</t>
        </is>
      </c>
      <c r="B6" s="8" t="inlineStr">
        <is>
          <t>No two scenes share a label.</t>
        </is>
      </c>
      <c r="C6" s="8" t="inlineStr">
        <is>
          <t>Content</t>
        </is>
      </c>
      <c r="D6" s="15" t="inlineStr">
        <is>
          <t>Not checked</t>
        </is>
      </c>
      <c r="E6" s="15" t="n"/>
      <c r="F6" s="15" t="n"/>
      <c r="G6" s="16">
        <f>IF(D6="Fail","Yes","")</f>
        <v/>
      </c>
    </row>
    <row r="7">
      <c r="A7" s="8" t="inlineStr">
        <is>
          <t>F4</t>
        </is>
      </c>
      <c r="B7" s="8" t="inlineStr">
        <is>
          <t>Screen reader announces the button name.</t>
        </is>
      </c>
      <c r="C7" s="8" t="inlineStr">
        <is>
          <t>Dev</t>
        </is>
      </c>
      <c r="D7" s="15" t="inlineStr">
        <is>
          <t>Not checked</t>
        </is>
      </c>
      <c r="E7" s="15" t="n"/>
      <c r="F7" s="15" t="n"/>
      <c r="G7" s="16">
        <f>IF(D7="Fail","Yes","")</f>
        <v/>
      </c>
    </row>
    <row r="8">
      <c r="A8" s="8" t="inlineStr">
        <is>
          <t>F5</t>
        </is>
      </c>
      <c r="B8" s="8" t="inlineStr">
        <is>
          <t>Measure at 375px wide.</t>
        </is>
      </c>
      <c r="C8" s="8" t="inlineStr">
        <is>
          <t>Dev</t>
        </is>
      </c>
      <c r="D8" s="15" t="inlineStr">
        <is>
          <t>Not checked</t>
        </is>
      </c>
      <c r="E8" s="15" t="n"/>
      <c r="F8" s="15" t="n"/>
      <c r="G8" s="16">
        <f>IF(D8="Fail","Yes","")</f>
        <v/>
      </c>
    </row>
    <row r="9">
      <c r="A9" s="8" t="inlineStr">
        <is>
          <t>F9</t>
        </is>
      </c>
      <c r="B9" s="8" t="inlineStr">
        <is>
          <t>Tab the booking form at 375px and 768px.</t>
        </is>
      </c>
      <c r="C9" s="8" t="inlineStr">
        <is>
          <t>Dev</t>
        </is>
      </c>
      <c r="D9" s="15" t="inlineStr">
        <is>
          <t>Not checked</t>
        </is>
      </c>
      <c r="E9" s="15" t="n"/>
      <c r="F9" s="15" t="n"/>
      <c r="G9" s="16">
        <f>IF(D9="Fail","Yes","")</f>
        <v/>
      </c>
    </row>
    <row r="10">
      <c r="A10" s="8" t="n"/>
      <c r="B10" s="8" t="n"/>
      <c r="C10" s="8" t="n"/>
      <c r="D10" s="15" t="n"/>
      <c r="E10" s="15" t="n"/>
      <c r="F10" s="15" t="n"/>
      <c r="G10" s="16">
        <f>IF(D10="Fail","Yes","")</f>
        <v/>
      </c>
    </row>
    <row r="11">
      <c r="A11" s="8" t="n"/>
      <c r="B11" s="8" t="n"/>
      <c r="C11" s="8" t="n"/>
      <c r="D11" s="15" t="n"/>
      <c r="E11" s="15" t="n"/>
      <c r="F11" s="15" t="n"/>
      <c r="G11" s="16">
        <f>IF(D11="Fail","Yes","")</f>
        <v/>
      </c>
    </row>
    <row r="12">
      <c r="A12" s="8" t="n"/>
      <c r="B12" s="8" t="n"/>
      <c r="C12" s="8" t="n"/>
      <c r="D12" s="15" t="n"/>
      <c r="E12" s="15" t="n"/>
      <c r="F12" s="15" t="n"/>
      <c r="G12" s="16">
        <f>IF(D12="Fail","Yes","")</f>
        <v/>
      </c>
    </row>
    <row r="13">
      <c r="A13" s="8" t="n"/>
      <c r="B13" s="8" t="n"/>
      <c r="C13" s="8" t="n"/>
      <c r="D13" s="15" t="n"/>
      <c r="E13" s="15" t="n"/>
      <c r="F13" s="15" t="n"/>
      <c r="G13" s="16">
        <f>IF(D13="Fail","Yes","")</f>
        <v/>
      </c>
    </row>
    <row r="14">
      <c r="A14" s="8" t="n"/>
      <c r="B14" s="8" t="n"/>
      <c r="C14" s="8" t="n"/>
      <c r="D14" s="15" t="n"/>
      <c r="E14" s="15" t="n"/>
      <c r="F14" s="15" t="n"/>
      <c r="G14" s="16">
        <f>IF(D14="Fail","Yes","")</f>
        <v/>
      </c>
    </row>
    <row r="15">
      <c r="A15" s="8" t="n"/>
      <c r="B15" s="8" t="n"/>
      <c r="C15" s="8" t="n"/>
      <c r="D15" s="15" t="n"/>
      <c r="E15" s="15" t="n"/>
      <c r="F15" s="15" t="n"/>
      <c r="G15" s="16">
        <f>IF(D15="Fail","Yes","")</f>
        <v/>
      </c>
    </row>
    <row r="16">
      <c r="A16" s="8" t="n"/>
      <c r="B16" s="8" t="n"/>
      <c r="C16" s="8" t="n"/>
      <c r="D16" s="15" t="n"/>
      <c r="E16" s="15" t="n"/>
      <c r="F16" s="15" t="n"/>
      <c r="G16" s="16">
        <f>IF(D16="Fail","Yes","")</f>
        <v/>
      </c>
    </row>
    <row r="17">
      <c r="A17" s="8" t="n"/>
      <c r="B17" s="8" t="n"/>
      <c r="C17" s="8" t="n"/>
      <c r="D17" s="15" t="n"/>
      <c r="E17" s="15" t="n"/>
      <c r="F17" s="15" t="n"/>
      <c r="G17" s="16">
        <f>IF(D17="Fail","Yes","")</f>
        <v/>
      </c>
    </row>
    <row r="18">
      <c r="A18" s="8" t="n"/>
      <c r="B18" s="8" t="n"/>
      <c r="C18" s="8" t="n"/>
      <c r="D18" s="15" t="n"/>
      <c r="E18" s="15" t="n"/>
      <c r="F18" s="15" t="n"/>
      <c r="G18" s="16">
        <f>IF(D18="Fail","Yes","")</f>
        <v/>
      </c>
    </row>
    <row r="19">
      <c r="A19" s="8" t="n"/>
      <c r="B19" s="8" t="n"/>
      <c r="C19" s="8" t="n"/>
      <c r="D19" s="15" t="n"/>
      <c r="E19" s="15" t="n"/>
      <c r="F19" s="15" t="n"/>
      <c r="G19" s="16">
        <f>IF(D19="Fail","Yes","")</f>
        <v/>
      </c>
    </row>
    <row r="20">
      <c r="A20" s="8" t="n"/>
      <c r="B20" s="8" t="n"/>
      <c r="C20" s="8" t="n"/>
      <c r="D20" s="15" t="n"/>
      <c r="E20" s="15" t="n"/>
      <c r="F20" s="15" t="n"/>
      <c r="G20" s="16">
        <f>IF(D20="Fail","Yes","")</f>
        <v/>
      </c>
    </row>
    <row r="21">
      <c r="A21" s="8" t="n"/>
      <c r="B21" s="8" t="n"/>
      <c r="C21" s="8" t="n"/>
      <c r="D21" s="15" t="n"/>
      <c r="E21" s="15" t="n"/>
      <c r="F21" s="15" t="n"/>
      <c r="G21" s="16">
        <f>IF(D21="Fail","Yes","")</f>
        <v/>
      </c>
    </row>
    <row r="22">
      <c r="A22" s="8" t="n"/>
      <c r="B22" s="8" t="n"/>
      <c r="C22" s="8" t="n"/>
      <c r="D22" s="15" t="n"/>
      <c r="E22" s="15" t="n"/>
      <c r="F22" s="15" t="n"/>
      <c r="G22" s="16">
        <f>IF(D22="Fail","Yes","")</f>
        <v/>
      </c>
    </row>
    <row r="23">
      <c r="A23" s="8" t="n"/>
      <c r="B23" s="8" t="n"/>
      <c r="C23" s="8" t="n"/>
      <c r="D23" s="15" t="n"/>
      <c r="E23" s="15" t="n"/>
      <c r="F23" s="15" t="n"/>
      <c r="G23" s="16">
        <f>IF(D23="Fail","Yes","")</f>
        <v/>
      </c>
    </row>
    <row r="24">
      <c r="A24" s="8" t="n"/>
      <c r="B24" s="8" t="n"/>
      <c r="C24" s="8" t="n"/>
      <c r="D24" s="15" t="n"/>
      <c r="E24" s="15" t="n"/>
      <c r="F24" s="15" t="n"/>
      <c r="G24" s="16">
        <f>IF(D24="Fail","Yes","")</f>
        <v/>
      </c>
    </row>
    <row r="25">
      <c r="A25" s="8" t="n"/>
      <c r="B25" s="8" t="n"/>
      <c r="C25" s="8" t="n"/>
      <c r="D25" s="15" t="n"/>
      <c r="E25" s="15" t="n"/>
      <c r="F25" s="15" t="n"/>
      <c r="G25" s="16">
        <f>IF(D25="Fail","Yes","")</f>
        <v/>
      </c>
    </row>
    <row r="26">
      <c r="A26" s="8" t="n"/>
      <c r="B26" s="8" t="n"/>
      <c r="C26" s="8" t="n"/>
      <c r="D26" s="15" t="n"/>
      <c r="E26" s="15" t="n"/>
      <c r="F26" s="15" t="n"/>
      <c r="G26" s="16">
        <f>IF(D26="Fail","Yes","")</f>
        <v/>
      </c>
    </row>
    <row r="27">
      <c r="A27" s="8" t="n"/>
      <c r="B27" s="8" t="n"/>
      <c r="C27" s="8" t="n"/>
      <c r="D27" s="15" t="n"/>
      <c r="E27" s="15" t="n"/>
      <c r="F27" s="15" t="n"/>
      <c r="G27" s="16">
        <f>IF(D27="Fail","Yes","")</f>
        <v/>
      </c>
    </row>
    <row r="28">
      <c r="A28" s="8" t="n"/>
      <c r="B28" s="8" t="n"/>
      <c r="C28" s="8" t="n"/>
      <c r="D28" s="15" t="n"/>
      <c r="E28" s="15" t="n"/>
      <c r="F28" s="15" t="n"/>
      <c r="G28" s="16">
        <f>IF(D28="Fail","Yes","")</f>
        <v/>
      </c>
    </row>
    <row r="29">
      <c r="A29" s="8" t="n"/>
      <c r="B29" s="8" t="n"/>
      <c r="C29" s="8" t="n"/>
      <c r="D29" s="15" t="n"/>
      <c r="E29" s="15" t="n"/>
      <c r="F29" s="15" t="n"/>
      <c r="G29" s="16">
        <f>IF(D29="Fail","Yes","")</f>
        <v/>
      </c>
    </row>
    <row r="30">
      <c r="A30" s="8" t="n"/>
      <c r="B30" s="8" t="n"/>
      <c r="C30" s="8" t="n"/>
      <c r="D30" s="15" t="n"/>
      <c r="E30" s="15" t="n"/>
      <c r="F30" s="15" t="n"/>
      <c r="G30" s="16">
        <f>IF(D30="Fail","Yes","")</f>
        <v/>
      </c>
    </row>
    <row r="31">
      <c r="A31" s="8" t="n"/>
      <c r="B31" s="8" t="n"/>
      <c r="C31" s="8" t="n"/>
      <c r="D31" s="15" t="n"/>
      <c r="E31" s="15" t="n"/>
      <c r="F31" s="15" t="n"/>
      <c r="G31" s="16">
        <f>IF(D31="Fail","Yes","")</f>
        <v/>
      </c>
    </row>
    <row r="32">
      <c r="A32" s="8" t="n"/>
      <c r="B32" s="8" t="n"/>
      <c r="C32" s="8" t="n"/>
      <c r="D32" s="15" t="n"/>
      <c r="E32" s="15" t="n"/>
      <c r="F32" s="15" t="n"/>
      <c r="G32" s="16">
        <f>IF(D32="Fail","Yes","")</f>
        <v/>
      </c>
    </row>
    <row r="33">
      <c r="A33" s="8" t="n"/>
      <c r="B33" s="8" t="n"/>
      <c r="C33" s="8" t="n"/>
      <c r="D33" s="15" t="n"/>
      <c r="E33" s="15" t="n"/>
      <c r="F33" s="15" t="n"/>
      <c r="G33" s="16">
        <f>IF(D33="Fail","Yes","")</f>
        <v/>
      </c>
    </row>
    <row r="34">
      <c r="A34" s="8" t="n"/>
      <c r="B34" s="8" t="n"/>
      <c r="C34" s="8" t="n"/>
      <c r="D34" s="15" t="n"/>
      <c r="E34" s="15" t="n"/>
      <c r="F34" s="15" t="n"/>
      <c r="G34" s="16">
        <f>IF(D34="Fail","Yes","")</f>
        <v/>
      </c>
    </row>
    <row r="35">
      <c r="A35" s="8" t="n"/>
      <c r="B35" s="8" t="n"/>
      <c r="C35" s="8" t="n"/>
      <c r="D35" s="15" t="n"/>
      <c r="E35" s="15" t="n"/>
      <c r="F35" s="15" t="n"/>
      <c r="G35" s="16">
        <f>IF(D35="Fail","Yes","")</f>
        <v/>
      </c>
    </row>
    <row r="36">
      <c r="A36" s="8" t="n"/>
      <c r="B36" s="8" t="n"/>
      <c r="C36" s="8" t="n"/>
      <c r="D36" s="15" t="n"/>
      <c r="E36" s="15" t="n"/>
      <c r="F36" s="15" t="n"/>
      <c r="G36" s="16">
        <f>IF(D36="Fail","Yes","")</f>
        <v/>
      </c>
    </row>
    <row r="37">
      <c r="A37" s="8" t="n"/>
      <c r="B37" s="8" t="n"/>
      <c r="C37" s="8" t="n"/>
      <c r="D37" s="15" t="n"/>
      <c r="E37" s="15" t="n"/>
      <c r="F37" s="15" t="n"/>
      <c r="G37" s="16">
        <f>IF(D37="Fail","Yes","")</f>
        <v/>
      </c>
    </row>
    <row r="38">
      <c r="A38" s="8" t="n"/>
      <c r="B38" s="8" t="n"/>
      <c r="C38" s="8" t="n"/>
      <c r="D38" s="15" t="n"/>
      <c r="E38" s="15" t="n"/>
      <c r="F38" s="15" t="n"/>
      <c r="G38" s="16">
        <f>IF(D38="Fail","Yes","")</f>
        <v/>
      </c>
    </row>
    <row r="39">
      <c r="A39" s="8" t="n"/>
      <c r="B39" s="8" t="n"/>
      <c r="C39" s="8" t="n"/>
      <c r="D39" s="15" t="n"/>
      <c r="E39" s="15" t="n"/>
      <c r="F39" s="15" t="n"/>
      <c r="G39" s="16">
        <f>IF(D39="Fail","Yes","")</f>
        <v/>
      </c>
    </row>
    <row r="40">
      <c r="A40" s="8" t="n"/>
      <c r="B40" s="8" t="n"/>
      <c r="C40" s="8" t="n"/>
      <c r="D40" s="15" t="n"/>
      <c r="E40" s="15" t="n"/>
      <c r="F40" s="15" t="n"/>
      <c r="G40" s="16">
        <f>IF(D40="Fail","Yes","")</f>
        <v/>
      </c>
    </row>
    <row r="41">
      <c r="A41" s="8" t="n"/>
      <c r="B41" s="8" t="n"/>
      <c r="C41" s="8" t="n"/>
      <c r="D41" s="15" t="n"/>
      <c r="E41" s="15" t="n"/>
      <c r="F41" s="15" t="n"/>
      <c r="G41" s="16">
        <f>IF(D41="Fail","Yes","")</f>
        <v/>
      </c>
    </row>
    <row r="42">
      <c r="A42" s="8" t="n"/>
      <c r="B42" s="8" t="n"/>
      <c r="C42" s="8" t="n"/>
      <c r="D42" s="15" t="n"/>
      <c r="E42" s="15" t="n"/>
      <c r="F42" s="15" t="n"/>
      <c r="G42" s="16">
        <f>IF(D42="Fail","Yes","")</f>
        <v/>
      </c>
    </row>
    <row r="43">
      <c r="A43" s="8" t="n"/>
      <c r="B43" s="8" t="n"/>
      <c r="C43" s="8" t="n"/>
      <c r="D43" s="15" t="n"/>
      <c r="E43" s="15" t="n"/>
      <c r="F43" s="15" t="n"/>
      <c r="G43" s="16">
        <f>IF(D43="Fail","Yes","")</f>
        <v/>
      </c>
    </row>
    <row r="44">
      <c r="A44" s="8" t="n"/>
      <c r="B44" s="8" t="n"/>
      <c r="C44" s="8" t="n"/>
      <c r="D44" s="15" t="n"/>
      <c r="E44" s="15" t="n"/>
      <c r="F44" s="15" t="n"/>
      <c r="G44" s="16">
        <f>IF(D44="Fail","Yes","")</f>
        <v/>
      </c>
    </row>
    <row r="45">
      <c r="A45" s="8" t="n"/>
      <c r="B45" s="8" t="n"/>
      <c r="C45" s="8" t="n"/>
      <c r="D45" s="15" t="n"/>
      <c r="E45" s="15" t="n"/>
      <c r="F45" s="15" t="n"/>
      <c r="G45" s="16">
        <f>IF(D45="Fail","Yes","")</f>
        <v/>
      </c>
    </row>
  </sheetData>
  <dataValidations count="1">
    <dataValidation sqref="D4:D45" showDropDown="0" showInputMessage="0" showErrorMessage="0" allowBlank="1" type="list">
      <formula1>"Not checked,Pass,Fail"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2026-10-23T20:03:01Z</dcterms:created>
  <dcterms:modified xmlns:dcterms="http://purl.org/dc/terms/" xmlns:xsi="http://www.w3.org/2001/XMLSchema-instance" xsi:type="dcterms:W3CDTF">2026-10-23T20:03:01Z</dcterms:modified>
</cp:coreProperties>
</file>