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corecard" sheetId="2" state="visible" r:id="rId4"/>
    <sheet name="Findings" sheetId="3" state="visible" r:id="rId5"/>
    <sheet name="Weekly QA" sheetId="4" state="visible" r:id="rId6"/>
    <sheet name="Plan" sheetId="5" state="visible" r:id="rId7"/>
  </sheets>
  <definedNames>
    <definedName function="false" hidden="true" localSheetId="2" name="_xlnm._FilterDatabase" vbProcedure="false">Findings!$A$1:$I$17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<sst xmlns="http://schemas.openxmlformats.org/spreadsheetml/2006/main" count="401" uniqueCount="292">
  <si>
    <t xml:space="preserve">Blueroot Health — review workbook</t>
  </si>
  <si>
    <t xml:space="preserve">fairhavenhealth.com · DTC Operations Manager · read Sep 28, 2026 · Mousa Batarseh</t>
  </si>
  <si>
    <t xml:space="preserve">What this is</t>
  </si>
  <si>
    <t xml:space="preserve">The spreadsheet behind mousabatarseh.com/blueroot-review/. Scorecard: the 29 public-page checks with the evidence behind each score (type a new score in the yellow cells and everything recalculates). Findings: the 6 role-specific findings with counts, fixes and the files that prove them. Weekly QA: the checks I would run every Monday for this store, pre-filled with today's result. Plan: 30/60/90 days.</t>
  </si>
  <si>
    <t xml:space="preserve">Score</t>
  </si>
  <si>
    <t xml:space="preserve">95.2/100, grade A (Benchmark). Against the ShelfMark Michigan index of 21 stores it would rank 1 of 21. Coverage 100% (29 of 29 checks verified).</t>
  </si>
  <si>
    <t xml:space="preserve">Method</t>
  </si>
  <si>
    <t xml:space="preserve">Public pages only: homepage, robots.txt, sitemap, category and product pages, policy pages. Nothing was logged into, carted or submitted. Scores describe a snapshot on the audit date; every finding names the page and the count. No health, legal or financial claim language was evaluated.</t>
  </si>
  <si>
    <t xml:space="preserve">Author</t>
  </si>
  <si>
    <t xml:space="preserve">Mousa Batarseh · hireme@mousabatarseh.com · mousabatarseh.com · linkedin.com/in/mousabatarseh</t>
  </si>
  <si>
    <t xml:space="preserve">Scorecard — fairhavenhealth.com</t>
  </si>
  <si>
    <t xml:space="preserve">Type 0, 1, 2 or U in column C to re-score. Pillar %, score, grade and rank recalculate.</t>
  </si>
  <si>
    <t xml:space="preserve">ID</t>
  </si>
  <si>
    <t xml:space="preserve">Check</t>
  </si>
  <si>
    <t xml:space="preserve">Pillar</t>
  </si>
  <si>
    <t xml:space="preserve">Evidence (Sep 28, 2026)</t>
  </si>
  <si>
    <t xml:space="preserve">Scores 2 when…</t>
  </si>
  <si>
    <t xml:space="preserve">Scores 1 when…</t>
  </si>
  <si>
    <t xml:space="preserve">Scores 0 when…</t>
  </si>
  <si>
    <t xml:space="preserve">F1</t>
  </si>
  <si>
    <t xml:space="preserve">HTTPS</t>
  </si>
  <si>
    <t xml:space="preserve">F</t>
  </si>
  <si>
    <t xml:space="preserve">curl final URL https://www.fairhavenhealth.com/ returned 200; all 40 fetched URLs served over https</t>
  </si>
  <si>
    <t xml:space="preserve">Site serves on https (final URL https)</t>
  </si>
  <si>
    <t xml:space="preserve">Mixed / uncertain</t>
  </si>
  <si>
    <t xml:space="preserve">http only</t>
  </si>
  <si>
    <t xml:space="preserve">F2</t>
  </si>
  <si>
    <t xml:space="preserve">robots.txt</t>
  </si>
  <si>
    <t xml:space="preserve">/robots.txt: 'Allow: /', blocks only cart/checkout/account/sort_by; ends 'Sitemap: https://www.fairhavenhealth.com/sitemap.xml'</t>
  </si>
  <si>
    <t xml:space="preserve">Present, does not block products/categories, contains a Sitemap: line</t>
  </si>
  <si>
    <t xml:space="preserve">Present but no Sitemap line, or blocks something important</t>
  </si>
  <si>
    <t xml:space="preserve">Missing, or Disallow: / for everything</t>
  </si>
  <si>
    <t xml:space="preserve">F3</t>
  </si>
  <si>
    <t xml:space="preserve">XML sitemap</t>
  </si>
  <si>
    <t xml:space="preserve">/sitemap.xml index -&gt; sitemap_products_1.xml (32 product URLs), sitemap_collections_1.xml (42), pages, blogs; all fetched 200</t>
  </si>
  <si>
    <t xml:space="preserve">Reachable and includes product/category (or article) URLs</t>
  </si>
  <si>
    <t xml:space="preserve">Reachable but thin / only static pages</t>
  </si>
  <si>
    <t xml:space="preserve">Not reachable</t>
  </si>
  <si>
    <t xml:space="preserve">F4</t>
  </si>
  <si>
    <t xml:space="preserve">Title tags</t>
  </si>
  <si>
    <t xml:space="preserve">Home 'Fairhaven Health - Natural Fertility, Pregnancy, and Nursing Products'; 20/20 sampled PDP titles unique (73-91 chars, brand suffix)</t>
  </si>
  <si>
    <t xml:space="preserve">Homepage title is descriptive (brand + what/where) AND a sampled product title is unique and descriptive</t>
  </si>
  <si>
    <t xml:space="preserve">Present but generic / duplicated / templated</t>
  </si>
  <si>
    <t xml:space="preserve">Missing or just 'Home'</t>
  </si>
  <si>
    <t xml:space="preserve">F5</t>
  </si>
  <si>
    <t xml:space="preserve">Meta descriptions</t>
  </si>
  <si>
    <t xml:space="preserve">Home desc 'Fairhaven Health offers all natural, doctor-designed fertility...'; PDP desc unique on 20/20 (13 end 'Learn more…')</t>
  </si>
  <si>
    <t xml:space="preserve">Specific meta description on homepage AND on a sampled product page</t>
  </si>
  <si>
    <t xml:space="preserve">On one only, or templated / duplicated</t>
  </si>
  <si>
    <t xml:space="preserve">None</t>
  </si>
  <si>
    <t xml:space="preserve">F6</t>
  </si>
  <si>
    <t xml:space="preserve">Canonical tags</t>
  </si>
  <si>
    <t xml:space="preserve">&lt;link rel=canonical&gt; = https://www.fairhavenhealth.com/ on home and https://www.fairhavenhealth.com/products/fh-pro-for-women on PDP</t>
  </si>
  <si>
    <t xml:space="preserve">Canonical present on homepage AND product page</t>
  </si>
  <si>
    <t xml:space="preserve">On one only</t>
  </si>
  <si>
    <t xml:space="preserve">F7</t>
  </si>
  <si>
    <t xml:space="preserve">Structured data</t>
  </si>
  <si>
    <t xml:space="preserve">PDP ld+json: Product (sku, gtin12) + Offer (89.99, InStock) + FAQPage; home Organization+WebSite; no BreadcrumbList/AggregateRating 20/20</t>
  </si>
  <si>
    <t xml:space="preserve">Product/Breadcrumb schema evidence seen on product pages</t>
  </si>
  <si>
    <t xml:space="preserve">Partial evidence (e.g. breadcrumb schema only)</t>
  </si>
  <si>
    <t xml:space="preserve">None seen where expected</t>
  </si>
  <si>
    <t xml:space="preserve">F8</t>
  </si>
  <si>
    <t xml:space="preserve">Clean URLs</t>
  </si>
  <si>
    <t xml:space="preserve">Hyphenated handles: /products/fh-pro-for-women, /collections/female-fertility-supplements; no IDs or session params</t>
  </si>
  <si>
    <t xml:space="preserve">Readable hyphenated product/category URLs, no session IDs</t>
  </si>
  <si>
    <t xml:space="preserve">Readable but awkward separators or numeric IDs appended</t>
  </si>
  <si>
    <t xml:space="preserve">Query-string-only product URLs</t>
  </si>
  <si>
    <t xml:space="preserve">C1</t>
  </si>
  <si>
    <t xml:space="preserve">Product titles</t>
  </si>
  <si>
    <t xml:space="preserve">C</t>
  </si>
  <si>
    <t xml:space="preserve">Consistent brand/type titles: 'FH PRO® Fertility Multivitamin For Women', 'Myo + D-Chiro Inositol Powder'; sizes as variants '120 CT/240 CT'</t>
  </si>
  <si>
    <t xml:space="preserve">Descriptive and consistent (brand / type / size or count)</t>
  </si>
  <si>
    <t xml:space="preserve">Partially descriptive</t>
  </si>
  <si>
    <t xml:space="preserve">Vague / inconsistent</t>
  </si>
  <si>
    <t xml:space="preserve">C2</t>
  </si>
  <si>
    <t xml:space="preserve">Descriptions</t>
  </si>
  <si>
    <t xml:space="preserve">products.json body_html: fh-pro-for-women 421 words, myo-inositol 164 words (range 145-847; 1 of 32 empty: milkies-nursing-postnatal)</t>
  </si>
  <si>
    <t xml:space="preserve">&gt;=50 words of specific copy on both sampled products</t>
  </si>
  <si>
    <t xml:space="preserve">Short / boilerplate (&lt;50 words) or only one product</t>
  </si>
  <si>
    <t xml:space="preserve">Missing</t>
  </si>
  <si>
    <t xml:space="preserve">C3</t>
  </si>
  <si>
    <t xml:space="preserve">Imagery</t>
  </si>
  <si>
    <t xml:space="preserve">fh-pro-for-women 7 images, myo-inositol 10 images; alt e.g. 'Fairhaven Health FH Pro Fertility Multivitamin for Women supplement facts.'</t>
  </si>
  <si>
    <t xml:space="preserve">&gt;=2 images per product (gallery) with alt text</t>
  </si>
  <si>
    <t xml:space="preserve">One image, or missing alt text</t>
  </si>
  <si>
    <t xml:space="preserve">None / placeholder</t>
  </si>
  <si>
    <t xml:space="preserve">C4</t>
  </si>
  <si>
    <t xml:space="preserve">Price &amp; availability</t>
  </si>
  <si>
    <t xml:space="preserve">PDP $89.99 + 'Add to Cart'; sold-out item shows 'Sold out'; Offer availability InStock/OutOfStock; 'Free Shipping (US) on orders $35+'</t>
  </si>
  <si>
    <t xml:space="preserve">Price AND stock state visible (B2B: clear 'login for pricing' plus how to get an account)</t>
  </si>
  <si>
    <t xml:space="preserve">Price only, no availability</t>
  </si>
  <si>
    <t xml:space="preserve">Neither / unclear</t>
  </si>
  <si>
    <t xml:space="preserve">C5</t>
  </si>
  <si>
    <t xml:space="preserve">Variants &amp; specs</t>
  </si>
  <si>
    <t xml:space="preserve">/products/myo-inositol has Size selector (120 CT $19.99 / 240 CT $35.99); Supplement Facts only as image (*_SFP.jpg), no HTML table on 20/20</t>
  </si>
  <si>
    <t xml:space="preserve">Structured variant selectors and/or a spec table</t>
  </si>
  <si>
    <t xml:space="preserve">Variants only described in text</t>
  </si>
  <si>
    <t xml:space="preserve">None where expected</t>
  </si>
  <si>
    <t xml:space="preserve">C6</t>
  </si>
  <si>
    <t xml:space="preserve">Taxonomy &amp; breadcrumbs</t>
  </si>
  <si>
    <t xml:space="preserve">Mega-menu Products &gt; Life Stage/Health Concern; crumb 'Home / Shop / Female Fertility Supplements'; PDP crumb only 'Home / product name'</t>
  </si>
  <si>
    <t xml:space="preserve">Logical category tree (&gt;=2 levels) AND breadcrumbs</t>
  </si>
  <si>
    <t xml:space="preserve">Categories but no breadcrumbs</t>
  </si>
  <si>
    <t xml:space="preserve">Flat / none</t>
  </si>
  <si>
    <t xml:space="preserve">C7</t>
  </si>
  <si>
    <t xml:space="preserve">Filters &amp; sort</t>
  </si>
  <si>
    <t xml:space="preserve">Metafield filters (filter.p.m.custom.gender, life_stage, health_benefit, key_ingredients, made_without...) + 9 sort options on collection</t>
  </si>
  <si>
    <t xml:space="preserve">Filters (price / type / attribute) AND sort on category pages</t>
  </si>
  <si>
    <t xml:space="preserve">Sort or pagination only</t>
  </si>
  <si>
    <t xml:space="preserve">C8</t>
  </si>
  <si>
    <t xml:space="preserve">Site search</t>
  </si>
  <si>
    <t xml:space="preserve">/search?q=fertilaid -&gt; page titled 'Search: 30 results found for "fertilaid"' with filters, Relevance sort; predictive search drawer</t>
  </si>
  <si>
    <t xml:space="preserve">Search box with a results page</t>
  </si>
  <si>
    <t xml:space="preserve">Search present but weak / unclear</t>
  </si>
  <si>
    <t xml:space="preserve">B1</t>
  </si>
  <si>
    <t xml:space="preserve">Primary CTA</t>
  </si>
  <si>
    <t xml:space="preserve">B</t>
  </si>
  <si>
    <t xml:space="preserve">'Add to Cart' button on PDP (product-form); homepage hero 'Shop Now' + 9 'Add to Cart' buttons on product cards</t>
  </si>
  <si>
    <t xml:space="preserve">Add to cart / order / request a quote prominent on product page AND homepage</t>
  </si>
  <si>
    <t xml:space="preserve">Present but buried</t>
  </si>
  <si>
    <t xml:space="preserve">No path to buy or enquire</t>
  </si>
  <si>
    <t xml:space="preserve">B2</t>
  </si>
  <si>
    <t xml:space="preserve">Shipping &amp; returns</t>
  </si>
  <si>
    <t xml:space="preserve">/pages/shipping-and-returns: free shipping over $35 ($4.95 under), ships 1-2 business days, 4-8 day delivery, 30-day unopened returns + RMA</t>
  </si>
  <si>
    <t xml:space="preserve">Shipping AND returns info with specifics (thresholds, timelines) linked from product page or footer</t>
  </si>
  <si>
    <t xml:space="preserve">Generic policy page only</t>
  </si>
  <si>
    <t xml:space="preserve">B3</t>
  </si>
  <si>
    <t xml:space="preserve">Checkout access</t>
  </si>
  <si>
    <t xml:space="preserve">PDP renders Shopify accelerated-checkout (Shop Pay/PayPal) buttons; 'Login' optional header link, no account wall (checkout not entered)</t>
  </si>
  <si>
    <t xml:space="preserve">Guest checkout, or for B2B a clear become-a-customer application with steps</t>
  </si>
  <si>
    <t xml:space="preserve">Account required but sign-up exists</t>
  </si>
  <si>
    <t xml:space="preserve">No way to buy online</t>
  </si>
  <si>
    <t xml:space="preserve">B4</t>
  </si>
  <si>
    <t xml:space="preserve">Merchandising</t>
  </si>
  <si>
    <t xml:space="preserve">Home links /collections/new, /best-sellers, /bundles, /surplus-savings, /fh-pro + product carousels; /collections/all 200 (32 products)</t>
  </si>
  <si>
    <t xml:space="preserve">Homepage features collections / seasonal / new / best sellers with working links</t>
  </si>
  <si>
    <t xml:space="preserve">Static links only</t>
  </si>
  <si>
    <t xml:space="preserve">B5</t>
  </si>
  <si>
    <t xml:space="preserve">Trust signals</t>
  </si>
  <si>
    <t xml:space="preserve">Stamped ratings on cards/PDP (FertilAid Women 1,921 reviews 4.5★); 'guaranteed for quality and label claim' on returns page; Route/Redo apps</t>
  </si>
  <si>
    <t xml:space="preserve">Product or store reviews PLUS guarantees / awards / secure badges</t>
  </si>
  <si>
    <t xml:space="preserve">One type only</t>
  </si>
  <si>
    <t xml:space="preserve">T1</t>
  </si>
  <si>
    <t xml:space="preserve">Contact</t>
  </si>
  <si>
    <t xml:space="preserve">T</t>
  </si>
  <si>
    <t xml:space="preserve">/pages/contactus: form + 800-367-2837 (Mon-Fri 8-6 ET) + 45 Kenneth Dooley Drive, Middletown CT 06457 + support@fairhavenhealth.com</t>
  </si>
  <si>
    <t xml:space="preserve">Phone + physical address + form or email</t>
  </si>
  <si>
    <t xml:space="preserve">Form or email only</t>
  </si>
  <si>
    <t xml:space="preserve">T2</t>
  </si>
  <si>
    <t xml:space="preserve">About</t>
  </si>
  <si>
    <t xml:space="preserve">/pages/our-story 'Our Difference': ~161 words (20+ years, vision/mission, 5 bullets) then a Best Sellers carousel - brief</t>
  </si>
  <si>
    <t xml:space="preserve">Substantial about / story page</t>
  </si>
  <si>
    <t xml:space="preserve">Brief</t>
  </si>
  <si>
    <t xml:space="preserve">T3</t>
  </si>
  <si>
    <t xml:space="preserve">Policies</t>
  </si>
  <si>
    <t xml:space="preserve">Footer: /policies/privacy-policy, /policies/terms-of-service, /pages/ccpa-opt-out + /pages/accessibility-statement ('Updated: August 2023')</t>
  </si>
  <si>
    <t xml:space="preserve">Privacy AND terms (accessibility statement is a bonus)</t>
  </si>
  <si>
    <t xml:space="preserve">One</t>
  </si>
  <si>
    <t xml:space="preserve">T4</t>
  </si>
  <si>
    <t xml:space="preserve">Social</t>
  </si>
  <si>
    <t xml:space="preserve">Footer: facebook.com/FairhavenHealth.FertilAid and instagram.com/fairhaven_health (also in Organization sameAs)</t>
  </si>
  <si>
    <t xml:space="preserve">&gt;=2 linked profiles</t>
  </si>
  <si>
    <t xml:space="preserve">T5</t>
  </si>
  <si>
    <t xml:space="preserve">Accessibility basics</t>
  </si>
  <si>
    <t xml:space="preserve">'Skip to content' link to #main-content; product images carry alt text; /pages/accessibility-statement present</t>
  </si>
  <si>
    <t xml:space="preserve">Skip link AND alt text on product images (or an accessibility statement)</t>
  </si>
  <si>
    <t xml:space="preserve">Some</t>
  </si>
  <si>
    <t xml:space="preserve">Images without alt and no skip link</t>
  </si>
  <si>
    <t xml:space="preserve">N1</t>
  </si>
  <si>
    <t xml:space="preserve">Blog / news freshness</t>
  </si>
  <si>
    <t xml:space="preserve">N</t>
  </si>
  <si>
    <t xml:space="preserve">/blogs/fairhaven-health-library exists (3 pages, 'Why Blood Sugar Balance Is So Important...') but no &lt;time&gt;/date on index or home cards</t>
  </si>
  <si>
    <t xml:space="preserve">A dated post within the last 90 days</t>
  </si>
  <si>
    <t xml:space="preserve">Blog exists but stale or undated</t>
  </si>
  <si>
    <t xml:space="preserve">N2</t>
  </si>
  <si>
    <t xml:space="preserve">Guides / FAQ</t>
  </si>
  <si>
    <t xml:space="preserve">FAQ accordion on 17/20 PDPs (FAQPage ld+json); /pages/products-quiz; blog how-tos e.g. 'How to Talk to Your Healthcare Provider...'</t>
  </si>
  <si>
    <t xml:space="preserve">FAQ AND guides / recipes / how-tos</t>
  </si>
  <si>
    <t xml:space="preserve">FAQ only, or one guide</t>
  </si>
  <si>
    <t xml:space="preserve">N3</t>
  </si>
  <si>
    <t xml:space="preserve">Locations / where to buy</t>
  </si>
  <si>
    <t xml:space="preserve">/pages/retailers-distributors lists international distributors with addresses/phones (Bulgaria, Canada, NZ...); no US store locator or hours</t>
  </si>
  <si>
    <t xml:space="preserve">Locator or locations page with addresses &amp; hours (B2B: service area / depots)</t>
  </si>
  <si>
    <t xml:space="preserve">A bare list</t>
  </si>
  <si>
    <t xml:space="preserve">Results</t>
  </si>
  <si>
    <t xml:space="preserve">Name</t>
  </si>
  <si>
    <t xml:space="preserve">Weight</t>
  </si>
  <si>
    <t xml:space="preserve">Verified</t>
  </si>
  <si>
    <t xml:space="preserve">Points</t>
  </si>
  <si>
    <t xml:space="preserve">Pillar %</t>
  </si>
  <si>
    <t xml:space="preserve">Findability</t>
  </si>
  <si>
    <t xml:space="preserve">Catalog</t>
  </si>
  <si>
    <t xml:space="preserve">Buy</t>
  </si>
  <si>
    <t xml:space="preserve">Trust</t>
  </si>
  <si>
    <t xml:space="preserve">Content</t>
  </si>
  <si>
    <t xml:space="preserve">Grade</t>
  </si>
  <si>
    <t xml:space="preserve">Verified checks</t>
  </si>
  <si>
    <t xml:space="preserve">Coverage</t>
  </si>
  <si>
    <t xml:space="preserve">Would rank on the Michigan index (of 21)</t>
  </si>
  <si>
    <t xml:space="preserve">Michigan index average</t>
  </si>
  <si>
    <t xml:space="preserve">Weakest pillar</t>
  </si>
  <si>
    <t xml:space="preserve">Finding</t>
  </si>
  <si>
    <t xml:space="preserve">Count / sample</t>
  </si>
  <si>
    <t xml:space="preserve">Maps to (posting duty)</t>
  </si>
  <si>
    <t xml:space="preserve">Why it matters</t>
  </si>
  <si>
    <t xml:space="preserve">Fix</t>
  </si>
  <si>
    <t xml:space="preserve">Evidence (captures/)</t>
  </si>
  <si>
    <t xml:space="preserve">Status</t>
  </si>
  <si>
    <t xml:space="preserve">S</t>
  </si>
  <si>
    <t xml:space="preserve">A clean technical-SEO baseline on Fairhaven</t>
  </si>
  <si>
    <t xml:space="preserve">robots.txt ends with the sitemap line; every one of 20 sampled product pages has a self-referencing canonical, a unique title, a unique description and Product + Offer JSON-LD with sku and gtin12; 17 of 20 also carry FAQPage schema.</t>
  </si>
  <si>
    <t xml:space="preserve">Strength</t>
  </si>
  <si>
    <t xml:space="preserve">Real, metafield-driven discovery</t>
  </si>
  <si>
    <t xml:space="preserve">Collection filters run on custom metafields — gender, life stage, health benefit, key ingredients, made without, product form, FSA/HSA eligibility — with nine sort options, and site search returns a proper results page with the same filters. Bariatric Fusion and Vital Nutrients use the same approach.</t>
  </si>
  <si>
    <t xml:space="preserve">One PDP template, and prices that agree everywhere</t>
  </si>
  <si>
    <t xml:space="preserve">All 20 sampled Fairhaven PDPs share one template (benefits, ingredients, use, description, FAQ, bought-together) with Stamped reviews and Recharge subscribe-and-save. Card price = PDP price = feed price on 20 of 20 Fairhaven, 40 of 40 Bariatric Fusion and 16 of 16 Vital Nutrients products checked; the 89 SKUs shared by bariatricfusion.com and unjury.com show 0 price and 0 stock mismatches.</t>
  </si>
  <si>
    <t xml:space="preserve">Footer “Shop” links and the sitemap point at empty collections</t>
  </si>
  <si>
    <t xml:space="preserve">3 of 8 footer collection links · 4 of 42 sitemap collections · 32 products vs 42 collections</t>
  </si>
  <si>
    <t xml:space="preserve">Collections &amp; navigation QA</t>
  </si>
  <si>
    <t xml:space="preserve">The posting's first duty is collections, navigation and “routine QA checks for broken links and content discrepancies.” A footer link to zero products is the purchase-path dead end that role exists to catch.</t>
  </si>
  <si>
    <t xml:space="preserve">Unpublish shop-pregnancy, pregnancy-products, pregnancy-and-ovulation-tests, private, uncategorized and fairhaven-health from the Online Store channel so they leave the sitemap; retitle the survivors; repoint the footer “Pregnancy” link to /collections/prenatal and remove “Ovulation Prediction”; run the collection-health check below every Monday.</t>
  </si>
  <si>
    <t xml:space="preserve">fh_collections_shop-pregnancy.html, fh_collections_pregnancy-and-ovulation-tests.html, fh_collections_ovulation-prediction_products.json, fh_collections.json, fh_sitemap_collections_1.xml, fh_home.html</t>
  </si>
  <si>
    <t xml:space="preserve">Prototyped</t>
  </si>
  <si>
    <t xml:space="preserve">A sold-out product is the #2 item on All Products and in the search drawer sitewide</t>
  </si>
  <si>
    <t xml:space="preserve">position 2 of 32 on /collections/all · position 2 of 3 in “Trending Now” on 32 of 32 captured pages</t>
  </si>
  <si>
    <t xml:space="preserve">Sort defaults &amp; discoverability</t>
  </si>
  <si>
    <t xml:space="preserve">The first screen of All Products and the search drawer are the two highest-traffic merchandising slots on the store, and both lead with something nobody can buy.</t>
  </si>
  <si>
    <t xml:space="preserve">Set All Products to Best selling (or manual with sold-out last); turn on “push sold-out to the bottom” in Search &amp; Discovery; point the theme's Trending Now block at a curated collection; add the available flag from products.json to the weekly QA sheet so any sold-out SKU in a top-8 slot is flagged.</t>
  </si>
  <si>
    <t xml:space="preserve">fh_collections_all.html, fh_home.html, fh_pages_contactus.html, fh_products.json, vn_collections_all.html</t>
  </si>
  <si>
    <t xml:space="preserve">“30% OFF – select sizes” badges on single-variant products while every price still shows full</t>
  </si>
  <si>
    <t xml:space="preserve">5 of 32 products badged · 5 of 5 single-variant · 0 of 5 show a reduced price · 0 of 32 use compare-at pricing</t>
  </si>
  <si>
    <t xml:space="preserve">Promotions &amp; pricing QA</t>
  </si>
  <si>
    <t xml:space="preserve">“Pricing issues” and “promotions” are explicit QA duties, and an Offer.price that differs from the checkout price is a Merchant Center and Shop app mismatch waiting to be flagged.</t>
  </si>
  <si>
    <t xml:space="preserve">Run the promotion as compare-at pricing on the affected variants (bulk editor) or as a Shopify Functions discount surfaced in the theme's price block so badge, price and JSON-LD agree; make the badge copy conditional on variant count; adopt a five-step promo launch check — badge → price display → JSON-LD → subscription price → cart total — on one badged PDP before go-live.</t>
  </si>
  <si>
    <t xml:space="preserve">fh_products_fertilecm-cervical-mucus-supplement.html, fh_collections_all.html, fh_products.json, bf_products.json, vn_products.json, unjury_products.json</t>
  </si>
  <si>
    <t xml:space="preserve">Supplement Facts live only in JPGs; product_type and tags are unusable for merchandising</t>
  </si>
  <si>
    <t xml:space="preserve">facts panel image-only on 17 of 20 PDPs · Ingredients accordion ≤19 words on 15 of 20 · product_type blank on 32 of 32 · 32 tags on 32 products</t>
  </si>
  <si>
    <t xml:space="preserve">PDP content &amp; product attributes</t>
  </si>
  <si>
    <t xml:space="preserve">Product attributes, SKU-level monitoring and feeds all key off product_type and tags, and text that exists only inside a JPG cannot be searched, filtered or read by a screen reader.</t>
  </si>
  <si>
    <t xml:space="preserve">Add a custom.supplement_facts metafield and render it as a table inside the Ingredients accordion (keep the image as a second view); set Shopify's standard Product Category plus a house product_type list on all 32 products via CSV; move internal flags to a custom.internal_flags metafield and collapse the three vaginal-care tags into one; a products.json diff before and after is the acceptance test.</t>
  </si>
  <si>
    <t xml:space="preserve">fh_pdp_sample_summary.json, fh_products_fh-pro-for-women.html, fh_products_milkies-nursing-postnatal-breastfeeding-multivitamin.html, fh_products.json, bf_products.json</t>
  </si>
  <si>
    <t xml:space="preserve">Every sampled PDP title truncates in search; no rating or breadcrumb schema; no H1 on the homepage</t>
  </si>
  <si>
    <t xml:space="preserve">20 of 20 titles at 73–91 characters · 13 of 20 descriptions end “Learn more…” · 0 of 20 with aggregateRating · 0 of 20 with BreadcrumbList · 20 of 20 og:image over http</t>
  </si>
  <si>
    <t xml:space="preserve">On-page SEO &amp; digital-shelf scorecard</t>
  </si>
  <si>
    <t xml:space="preserve">The posting asks for on-page SEO, content scorecards and organic search visibility; these are the cheapest measurable wins on the digital shelf.</t>
  </si>
  <si>
    <t xml:space="preserve">Rewrite titles to ≤60 characters with the product first and the brand last (bulk editor or the search-engine-listing field) and replace the “Learn more…” tail; wrap the hero headline in an h1; enable Stamped's rich-snippet JSON-LD; add a BreadcrumbList snippet to main-product.liquid; set the social image URL to https. Track title length and schema presence per SKU in the weekly scorecard.</t>
  </si>
  <si>
    <t xml:space="preserve">fh_pdp_sample_summary.json, fh_home.html, fh_products_fh-pro-for-women.html, bf_products_glp-one.html, vn_products_glp-1-complete.html</t>
  </si>
  <si>
    <t xml:space="preserve">Four stores, four conventions: policies, shipping promises and shared-SKU names diverge</t>
  </si>
  <si>
    <t xml:space="preserve">4 themes · 4 policy-URL patterns · 3 free-shipping thresholds ($35 / $49 / $100) from one warehouse · 28 of 89 shared SKUs titled differently · 1 live “copy-of-” handle + 5 “-1” handles · 7 empty descriptions on Vital Nutrients</t>
  </si>
  <si>
    <t xml:space="preserve">Portfolio operating cadence</t>
  </si>
  <si>
    <t xml:space="preserve">The role is defined as “a documented, repeatable operating cadence across the portfolio.” These are the places where one owner and one checklist would show up immediately.</t>
  </si>
  <si>
    <t xml:space="preserve">Publish a one-page portfolio standard (policy handles, free-shipping copy, processing and transit language taken from the 3PL's real SLA, subscription discount) and align each store to it; keep a master SKU sheet (SKU → canonical title → price → subscription %) and reconcile bariatricfusion.com and unjury.com by CSV; rename the copy-of and -1 handles with 301 redirects; copy the kids-line section copy into body_html so Shop and Google feeds get a description.</t>
  </si>
  <si>
    <t xml:space="preserve">fh_pages_shipping-and-returns.html, bf_pages_shipping-policy.html, vn_pages_shipping-policy.html, unjury_pages_shipping-return-policy.html, bf_products.json, unjury_products.json, bf_products_copy-of-calcium-variety-pack.html, vn_products_tummy-troopers-probiotic.html</t>
  </si>
  <si>
    <t xml:space="preserve">·</t>
  </si>
  <si>
    <t xml:space="preserve">/collections/all has no meta description (Shopify default); nav collections do.</t>
  </si>
  <si>
    <t xml:space="preserve">Noted</t>
  </si>
  <si>
    <t xml:space="preserve">PDP breadcrumb is only Home / product (no collection level) while collection pages show Home / Shop / collection.</t>
  </si>
  <si>
    <t xml:space="preserve">The Rebuy bought-together widget exposes live inventory counts in a hidden select (data-qty="15816" for FH PRO for Men).</t>
  </si>
  <si>
    <t xml:space="preserve">complete-menopause-relief renders an empty 0.0 Stamped badge on cards and PDP instead of hiding it.</t>
  </si>
  <si>
    <t xml:space="preserve">Multi-variant cards (myo-inositol $19.99 / $35.99) show one price with no “From.”</t>
  </si>
  <si>
    <t xml:space="preserve">Blog index and homepage blog cards carry no publish dates.</t>
  </si>
  <si>
    <t xml:space="preserve">Fairhaven's newest published_at is 2026-01-28; Vital Nutrients published six kids SKUs in May–June 2026 and UNJURY's newest is 2026-07-28.</t>
  </si>
  <si>
    <t xml:space="preserve">Weekly QA — the Monday checks for this store</t>
  </si>
  <si>
    <t xml:space="preserve">One row per check. Type the result each week; keep the history as new columns.</t>
  </si>
  <si>
    <t xml:space="preserve">#</t>
  </si>
  <si>
    <t xml:space="preserve">How (public page / feed)</t>
  </si>
  <si>
    <t xml:space="preserve">Owner</t>
  </si>
  <si>
    <t xml:space="preserve">Today</t>
  </si>
  <si>
    <t xml:space="preserve">Result today</t>
  </si>
  <si>
    <t xml:space="preserve">Threshold / action</t>
  </si>
  <si>
    <t xml:space="preserve">Re-check: Footer “Shop” links and the sitemap point at empty collections</t>
  </si>
  <si>
    <t xml:space="preserve">Ops</t>
  </si>
  <si>
    <t xml:space="preserve">2026-09-28</t>
  </si>
  <si>
    <t xml:space="preserve">Fix per Findings</t>
  </si>
  <si>
    <t xml:space="preserve">Re-check: A sold-out product is the #2 item on All Products and in the search drawer sitewide</t>
  </si>
  <si>
    <t xml:space="preserve">Re-check: “30% OFF – select sizes” badges on single-variant products while every price still shows full</t>
  </si>
  <si>
    <t xml:space="preserve">Re-check: Supplement Facts live only in JPGs; product_type and tags are unusable for merchandising</t>
  </si>
  <si>
    <t xml:space="preserve">Re-check: Every sampled PDP title truncates in search; no rating or breadcrumb schema; no H1 on the homepage</t>
  </si>
  <si>
    <t xml:space="preserve">Re-check: Four stores, four conventions: policies, shipping promises and shared-SKU names diverge</t>
  </si>
  <si>
    <t xml:space="preserve">30 / 60 / 90 days</t>
  </si>
  <si>
    <t xml:space="preserve">Day 30</t>
  </si>
  <si>
    <t xml:space="preserve">Ship the weekly QA workbook (collection health, sold-out placement, promo consistency, title length, schema presence) and run it on all four stores</t>
  </si>
  <si>
    <t xml:space="preserve">Fix the six footer/sitemap collections and the All Products sort on Fairhaven</t>
  </si>
  <si>
    <t xml:space="preserve">Correct the five promo badges so price, JSON-LD and subscription price agree</t>
  </si>
  <si>
    <t xml:space="preserve">Day 60</t>
  </si>
  <si>
    <t xml:space="preserve">Facts-panel metafield and product_type on all 32 Fairhaven products; tag cleanup</t>
  </si>
  <si>
    <t xml:space="preserve">Title and description rewrite across the sampled set, then the rest of the catalog</t>
  </si>
  <si>
    <t xml:space="preserve">Stamped rich snippets + BreadcrumbList on Fairhaven and Bariatric Fusion</t>
  </si>
  <si>
    <t xml:space="preserve">Day 90</t>
  </si>
  <si>
    <t xml:space="preserve">Publish the portfolio standard and align the four stores' policies and shipping copy to the 3PL's SLA</t>
  </si>
  <si>
    <t xml:space="preserve">Reconcile the 89 shared BF/UNJURY SKUs from one master sheet; 301 the copy-of and -1 handles</t>
  </si>
  <si>
    <t xml:space="preserve">Recurring DTC report: revenue, conversion, AOV, traffic and fulfillment KPIs per store, with the digital-shelf scorecard as a page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</si>
</sst>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.0"/>
    <numFmt numFmtId="167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1D1A"/>
      <name val="Arial"/>
      <family val="0"/>
      <charset val="1"/>
    </font>
    <font>
      <sz val="11"/>
      <color rgb="FF6B6660"/>
      <name val="Arial"/>
      <family val="0"/>
      <charset val="1"/>
    </font>
    <font>
      <b val="true"/>
      <sz val="10"/>
      <color rgb="FF1F1D1A"/>
      <name val="Arial"/>
      <family val="0"/>
      <charset val="1"/>
    </font>
    <font>
      <sz val="10"/>
      <color rgb="FF1F1D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C8451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1D1A"/>
        <bgColor rgb="FF33330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A"/>
      </left>
      <right style="thin">
        <color rgb="FFD9D4CA"/>
      </right>
      <top style="thin">
        <color rgb="FFD9D4CA"/>
      </top>
      <bottom style="thin">
        <color rgb="FFD9D4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1D1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4C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660"/>
      <rgbColor rgb="FF969696"/>
      <rgbColor rgb="FF003366"/>
      <rgbColor rgb="FF339966"/>
      <rgbColor rgb="FF003300"/>
      <rgbColor rgb="FF333300"/>
      <rgbColor rgb="FFC8451F"/>
      <rgbColor rgb="FF993366"/>
      <rgbColor rgb="FF333399"/>
      <rgbColor rgb="FF1F1D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6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75" hidden="false" customHeight="true" outlineLevel="0" collapsed="false">
      <c r="B5" s="3" t="s">
        <v>2</v>
      </c>
      <c r="C5" s="4" t="s">
        <v>3</v>
      </c>
    </row>
    <row r="6" customFormat="false" ht="30" hidden="false" customHeight="true" outlineLevel="0" collapsed="false">
      <c r="B6" s="3" t="s">
        <v>4</v>
      </c>
      <c r="C6" s="4" t="s">
        <v>5</v>
      </c>
    </row>
    <row r="7" customFormat="false" ht="45" hidden="false" customHeight="true" outlineLevel="0" collapsed="false">
      <c r="B7" s="3" t="s">
        <v>6</v>
      </c>
      <c r="C7" s="4" t="s">
        <v>7</v>
      </c>
    </row>
    <row r="8" customFormat="false" ht="30" hidden="false" customHeight="true" outlineLevel="0" collapsed="false">
      <c r="B8" s="3" t="s">
        <v>8</v>
      </c>
      <c r="C8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8"/>
    <col collapsed="false" customWidth="true" hidden="false" outlineLevel="0" max="4" min="4" style="0" width="10"/>
    <col collapsed="false" customWidth="true" hidden="false" outlineLevel="0" max="5" min="5" style="0" width="70"/>
    <col collapsed="false" customWidth="true" hidden="false" outlineLevel="0" max="8" min="6" style="0" width="40"/>
  </cols>
  <sheetData>
    <row r="1" customFormat="false" ht="22.05" hidden="false" customHeight="false" outlineLevel="0" collapsed="false">
      <c r="A1" s="1" t="s">
        <v>10</v>
      </c>
    </row>
    <row r="2" customFormat="false" ht="15" hidden="false" customHeight="false" outlineLevel="0" collapsed="false">
      <c r="A2" s="2" t="s">
        <v>11</v>
      </c>
    </row>
    <row r="4" customFormat="false" ht="15" hidden="false" customHeight="false" outlineLevel="0" collapsed="false">
      <c r="A4" s="5" t="s">
        <v>12</v>
      </c>
      <c r="B4" s="5" t="s">
        <v>13</v>
      </c>
      <c r="C4" s="5" t="s">
        <v>4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</row>
    <row r="5" customFormat="false" ht="43.5" hidden="false" customHeight="true" outlineLevel="0" collapsed="false">
      <c r="A5" s="6" t="s">
        <v>19</v>
      </c>
      <c r="B5" s="7" t="s">
        <v>20</v>
      </c>
      <c r="C5" s="8" t="n">
        <v>2</v>
      </c>
      <c r="D5" s="6" t="s">
        <v>21</v>
      </c>
      <c r="E5" s="9" t="s">
        <v>22</v>
      </c>
      <c r="F5" s="9" t="s">
        <v>23</v>
      </c>
      <c r="G5" s="9" t="s">
        <v>24</v>
      </c>
      <c r="H5" s="9" t="s">
        <v>25</v>
      </c>
    </row>
    <row r="6" customFormat="false" ht="43.5" hidden="false" customHeight="true" outlineLevel="0" collapsed="false">
      <c r="A6" s="6" t="s">
        <v>26</v>
      </c>
      <c r="B6" s="7" t="s">
        <v>27</v>
      </c>
      <c r="C6" s="8" t="n">
        <v>2</v>
      </c>
      <c r="D6" s="6" t="s">
        <v>21</v>
      </c>
      <c r="E6" s="9" t="s">
        <v>28</v>
      </c>
      <c r="F6" s="9" t="s">
        <v>29</v>
      </c>
      <c r="G6" s="9" t="s">
        <v>30</v>
      </c>
      <c r="H6" s="9" t="s">
        <v>31</v>
      </c>
    </row>
    <row r="7" customFormat="false" ht="43.5" hidden="false" customHeight="true" outlineLevel="0" collapsed="false">
      <c r="A7" s="6" t="s">
        <v>32</v>
      </c>
      <c r="B7" s="7" t="s">
        <v>33</v>
      </c>
      <c r="C7" s="8" t="n">
        <v>2</v>
      </c>
      <c r="D7" s="6" t="s">
        <v>21</v>
      </c>
      <c r="E7" s="9" t="s">
        <v>34</v>
      </c>
      <c r="F7" s="9" t="s">
        <v>35</v>
      </c>
      <c r="G7" s="9" t="s">
        <v>36</v>
      </c>
      <c r="H7" s="9" t="s">
        <v>37</v>
      </c>
    </row>
    <row r="8" customFormat="false" ht="43.5" hidden="false" customHeight="true" outlineLevel="0" collapsed="false">
      <c r="A8" s="6" t="s">
        <v>38</v>
      </c>
      <c r="B8" s="7" t="s">
        <v>39</v>
      </c>
      <c r="C8" s="8" t="n">
        <v>2</v>
      </c>
      <c r="D8" s="6" t="s">
        <v>21</v>
      </c>
      <c r="E8" s="9" t="s">
        <v>40</v>
      </c>
      <c r="F8" s="9" t="s">
        <v>41</v>
      </c>
      <c r="G8" s="9" t="s">
        <v>42</v>
      </c>
      <c r="H8" s="9" t="s">
        <v>43</v>
      </c>
    </row>
    <row r="9" customFormat="false" ht="43.5" hidden="false" customHeight="true" outlineLevel="0" collapsed="false">
      <c r="A9" s="6" t="s">
        <v>44</v>
      </c>
      <c r="B9" s="7" t="s">
        <v>45</v>
      </c>
      <c r="C9" s="8" t="n">
        <v>2</v>
      </c>
      <c r="D9" s="6" t="s">
        <v>21</v>
      </c>
      <c r="E9" s="9" t="s">
        <v>46</v>
      </c>
      <c r="F9" s="9" t="s">
        <v>47</v>
      </c>
      <c r="G9" s="9" t="s">
        <v>48</v>
      </c>
      <c r="H9" s="9" t="s">
        <v>49</v>
      </c>
    </row>
    <row r="10" customFormat="false" ht="43.5" hidden="false" customHeight="true" outlineLevel="0" collapsed="false">
      <c r="A10" s="6" t="s">
        <v>50</v>
      </c>
      <c r="B10" s="7" t="s">
        <v>51</v>
      </c>
      <c r="C10" s="8" t="n">
        <v>2</v>
      </c>
      <c r="D10" s="6" t="s">
        <v>21</v>
      </c>
      <c r="E10" s="9" t="s">
        <v>52</v>
      </c>
      <c r="F10" s="9" t="s">
        <v>53</v>
      </c>
      <c r="G10" s="9" t="s">
        <v>54</v>
      </c>
      <c r="H10" s="9" t="s">
        <v>49</v>
      </c>
    </row>
    <row r="11" customFormat="false" ht="43.5" hidden="false" customHeight="true" outlineLevel="0" collapsed="false">
      <c r="A11" s="6" t="s">
        <v>55</v>
      </c>
      <c r="B11" s="7" t="s">
        <v>56</v>
      </c>
      <c r="C11" s="8" t="n">
        <v>2</v>
      </c>
      <c r="D11" s="6" t="s">
        <v>21</v>
      </c>
      <c r="E11" s="9" t="s">
        <v>57</v>
      </c>
      <c r="F11" s="9" t="s">
        <v>58</v>
      </c>
      <c r="G11" s="9" t="s">
        <v>59</v>
      </c>
      <c r="H11" s="9" t="s">
        <v>60</v>
      </c>
    </row>
    <row r="12" customFormat="false" ht="43.5" hidden="false" customHeight="true" outlineLevel="0" collapsed="false">
      <c r="A12" s="6" t="s">
        <v>61</v>
      </c>
      <c r="B12" s="7" t="s">
        <v>62</v>
      </c>
      <c r="C12" s="8" t="n">
        <v>2</v>
      </c>
      <c r="D12" s="6" t="s">
        <v>21</v>
      </c>
      <c r="E12" s="9" t="s">
        <v>63</v>
      </c>
      <c r="F12" s="9" t="s">
        <v>64</v>
      </c>
      <c r="G12" s="9" t="s">
        <v>65</v>
      </c>
      <c r="H12" s="9" t="s">
        <v>66</v>
      </c>
    </row>
    <row r="13" customFormat="false" ht="43.5" hidden="false" customHeight="true" outlineLevel="0" collapsed="false">
      <c r="A13" s="6" t="s">
        <v>67</v>
      </c>
      <c r="B13" s="7" t="s">
        <v>68</v>
      </c>
      <c r="C13" s="8" t="n">
        <v>2</v>
      </c>
      <c r="D13" s="6" t="s">
        <v>69</v>
      </c>
      <c r="E13" s="9" t="s">
        <v>70</v>
      </c>
      <c r="F13" s="9" t="s">
        <v>71</v>
      </c>
      <c r="G13" s="9" t="s">
        <v>72</v>
      </c>
      <c r="H13" s="9" t="s">
        <v>73</v>
      </c>
    </row>
    <row r="14" customFormat="false" ht="43.5" hidden="false" customHeight="true" outlineLevel="0" collapsed="false">
      <c r="A14" s="6" t="s">
        <v>74</v>
      </c>
      <c r="B14" s="7" t="s">
        <v>75</v>
      </c>
      <c r="C14" s="8" t="n">
        <v>2</v>
      </c>
      <c r="D14" s="6" t="s">
        <v>69</v>
      </c>
      <c r="E14" s="9" t="s">
        <v>76</v>
      </c>
      <c r="F14" s="9" t="s">
        <v>77</v>
      </c>
      <c r="G14" s="9" t="s">
        <v>78</v>
      </c>
      <c r="H14" s="9" t="s">
        <v>79</v>
      </c>
    </row>
    <row r="15" customFormat="false" ht="43.5" hidden="false" customHeight="true" outlineLevel="0" collapsed="false">
      <c r="A15" s="6" t="s">
        <v>80</v>
      </c>
      <c r="B15" s="7" t="s">
        <v>81</v>
      </c>
      <c r="C15" s="8" t="n">
        <v>2</v>
      </c>
      <c r="D15" s="6" t="s">
        <v>69</v>
      </c>
      <c r="E15" s="9" t="s">
        <v>82</v>
      </c>
      <c r="F15" s="9" t="s">
        <v>83</v>
      </c>
      <c r="G15" s="9" t="s">
        <v>84</v>
      </c>
      <c r="H15" s="9" t="s">
        <v>85</v>
      </c>
    </row>
    <row r="16" customFormat="false" ht="43.5" hidden="false" customHeight="true" outlineLevel="0" collapsed="false">
      <c r="A16" s="6" t="s">
        <v>86</v>
      </c>
      <c r="B16" s="7" t="s">
        <v>87</v>
      </c>
      <c r="C16" s="8" t="n">
        <v>2</v>
      </c>
      <c r="D16" s="6" t="s">
        <v>69</v>
      </c>
      <c r="E16" s="9" t="s">
        <v>88</v>
      </c>
      <c r="F16" s="9" t="s">
        <v>89</v>
      </c>
      <c r="G16" s="9" t="s">
        <v>90</v>
      </c>
      <c r="H16" s="9" t="s">
        <v>91</v>
      </c>
    </row>
    <row r="17" customFormat="false" ht="43.5" hidden="false" customHeight="true" outlineLevel="0" collapsed="false">
      <c r="A17" s="6" t="s">
        <v>92</v>
      </c>
      <c r="B17" s="7" t="s">
        <v>93</v>
      </c>
      <c r="C17" s="8" t="n">
        <v>2</v>
      </c>
      <c r="D17" s="6" t="s">
        <v>69</v>
      </c>
      <c r="E17" s="9" t="s">
        <v>94</v>
      </c>
      <c r="F17" s="9" t="s">
        <v>95</v>
      </c>
      <c r="G17" s="9" t="s">
        <v>96</v>
      </c>
      <c r="H17" s="9" t="s">
        <v>97</v>
      </c>
    </row>
    <row r="18" customFormat="false" ht="43.5" hidden="false" customHeight="true" outlineLevel="0" collapsed="false">
      <c r="A18" s="6" t="s">
        <v>98</v>
      </c>
      <c r="B18" s="7" t="s">
        <v>99</v>
      </c>
      <c r="C18" s="8" t="n">
        <v>2</v>
      </c>
      <c r="D18" s="6" t="s">
        <v>69</v>
      </c>
      <c r="E18" s="9" t="s">
        <v>100</v>
      </c>
      <c r="F18" s="9" t="s">
        <v>101</v>
      </c>
      <c r="G18" s="9" t="s">
        <v>102</v>
      </c>
      <c r="H18" s="9" t="s">
        <v>103</v>
      </c>
    </row>
    <row r="19" customFormat="false" ht="43.5" hidden="false" customHeight="true" outlineLevel="0" collapsed="false">
      <c r="A19" s="6" t="s">
        <v>104</v>
      </c>
      <c r="B19" s="7" t="s">
        <v>105</v>
      </c>
      <c r="C19" s="8" t="n">
        <v>2</v>
      </c>
      <c r="D19" s="6" t="s">
        <v>69</v>
      </c>
      <c r="E19" s="9" t="s">
        <v>106</v>
      </c>
      <c r="F19" s="9" t="s">
        <v>107</v>
      </c>
      <c r="G19" s="9" t="s">
        <v>108</v>
      </c>
      <c r="H19" s="9" t="s">
        <v>49</v>
      </c>
    </row>
    <row r="20" customFormat="false" ht="43.5" hidden="false" customHeight="true" outlineLevel="0" collapsed="false">
      <c r="A20" s="6" t="s">
        <v>109</v>
      </c>
      <c r="B20" s="7" t="s">
        <v>110</v>
      </c>
      <c r="C20" s="8" t="n">
        <v>2</v>
      </c>
      <c r="D20" s="6" t="s">
        <v>69</v>
      </c>
      <c r="E20" s="9" t="s">
        <v>111</v>
      </c>
      <c r="F20" s="9" t="s">
        <v>112</v>
      </c>
      <c r="G20" s="9" t="s">
        <v>113</v>
      </c>
      <c r="H20" s="9" t="s">
        <v>49</v>
      </c>
    </row>
    <row r="21" customFormat="false" ht="43.5" hidden="false" customHeight="true" outlineLevel="0" collapsed="false">
      <c r="A21" s="6" t="s">
        <v>114</v>
      </c>
      <c r="B21" s="7" t="s">
        <v>115</v>
      </c>
      <c r="C21" s="8" t="n">
        <v>2</v>
      </c>
      <c r="D21" s="6" t="s">
        <v>116</v>
      </c>
      <c r="E21" s="9" t="s">
        <v>117</v>
      </c>
      <c r="F21" s="9" t="s">
        <v>118</v>
      </c>
      <c r="G21" s="9" t="s">
        <v>119</v>
      </c>
      <c r="H21" s="9" t="s">
        <v>120</v>
      </c>
    </row>
    <row r="22" customFormat="false" ht="43.5" hidden="false" customHeight="true" outlineLevel="0" collapsed="false">
      <c r="A22" s="6" t="s">
        <v>121</v>
      </c>
      <c r="B22" s="7" t="s">
        <v>122</v>
      </c>
      <c r="C22" s="8" t="n">
        <v>2</v>
      </c>
      <c r="D22" s="6" t="s">
        <v>116</v>
      </c>
      <c r="E22" s="9" t="s">
        <v>123</v>
      </c>
      <c r="F22" s="9" t="s">
        <v>124</v>
      </c>
      <c r="G22" s="9" t="s">
        <v>125</v>
      </c>
      <c r="H22" s="9" t="s">
        <v>49</v>
      </c>
    </row>
    <row r="23" customFormat="false" ht="43.5" hidden="false" customHeight="true" outlineLevel="0" collapsed="false">
      <c r="A23" s="6" t="s">
        <v>126</v>
      </c>
      <c r="B23" s="7" t="s">
        <v>127</v>
      </c>
      <c r="C23" s="8" t="n">
        <v>2</v>
      </c>
      <c r="D23" s="6" t="s">
        <v>116</v>
      </c>
      <c r="E23" s="9" t="s">
        <v>128</v>
      </c>
      <c r="F23" s="9" t="s">
        <v>129</v>
      </c>
      <c r="G23" s="9" t="s">
        <v>130</v>
      </c>
      <c r="H23" s="9" t="s">
        <v>131</v>
      </c>
    </row>
    <row r="24" customFormat="false" ht="43.5" hidden="false" customHeight="true" outlineLevel="0" collapsed="false">
      <c r="A24" s="6" t="s">
        <v>132</v>
      </c>
      <c r="B24" s="7" t="s">
        <v>133</v>
      </c>
      <c r="C24" s="8" t="n">
        <v>2</v>
      </c>
      <c r="D24" s="6" t="s">
        <v>116</v>
      </c>
      <c r="E24" s="9" t="s">
        <v>134</v>
      </c>
      <c r="F24" s="9" t="s">
        <v>135</v>
      </c>
      <c r="G24" s="9" t="s">
        <v>136</v>
      </c>
      <c r="H24" s="9" t="s">
        <v>49</v>
      </c>
    </row>
    <row r="25" customFormat="false" ht="43.5" hidden="false" customHeight="true" outlineLevel="0" collapsed="false">
      <c r="A25" s="6" t="s">
        <v>137</v>
      </c>
      <c r="B25" s="7" t="s">
        <v>138</v>
      </c>
      <c r="C25" s="8" t="n">
        <v>2</v>
      </c>
      <c r="D25" s="6" t="s">
        <v>116</v>
      </c>
      <c r="E25" s="9" t="s">
        <v>139</v>
      </c>
      <c r="F25" s="9" t="s">
        <v>140</v>
      </c>
      <c r="G25" s="9" t="s">
        <v>141</v>
      </c>
      <c r="H25" s="9" t="s">
        <v>49</v>
      </c>
    </row>
    <row r="26" customFormat="false" ht="43.5" hidden="false" customHeight="true" outlineLevel="0" collapsed="false">
      <c r="A26" s="6" t="s">
        <v>142</v>
      </c>
      <c r="B26" s="7" t="s">
        <v>143</v>
      </c>
      <c r="C26" s="8" t="n">
        <v>2</v>
      </c>
      <c r="D26" s="6" t="s">
        <v>144</v>
      </c>
      <c r="E26" s="9" t="s">
        <v>145</v>
      </c>
      <c r="F26" s="9" t="s">
        <v>146</v>
      </c>
      <c r="G26" s="9" t="s">
        <v>147</v>
      </c>
      <c r="H26" s="9" t="s">
        <v>49</v>
      </c>
    </row>
    <row r="27" customFormat="false" ht="43.5" hidden="false" customHeight="true" outlineLevel="0" collapsed="false">
      <c r="A27" s="6" t="s">
        <v>148</v>
      </c>
      <c r="B27" s="7" t="s">
        <v>149</v>
      </c>
      <c r="C27" s="8" t="n">
        <v>1</v>
      </c>
      <c r="D27" s="6" t="s">
        <v>144</v>
      </c>
      <c r="E27" s="9" t="s">
        <v>150</v>
      </c>
      <c r="F27" s="9" t="s">
        <v>151</v>
      </c>
      <c r="G27" s="9" t="s">
        <v>152</v>
      </c>
      <c r="H27" s="9" t="s">
        <v>49</v>
      </c>
    </row>
    <row r="28" customFormat="false" ht="43.5" hidden="false" customHeight="true" outlineLevel="0" collapsed="false">
      <c r="A28" s="6" t="s">
        <v>153</v>
      </c>
      <c r="B28" s="7" t="s">
        <v>154</v>
      </c>
      <c r="C28" s="8" t="n">
        <v>2</v>
      </c>
      <c r="D28" s="6" t="s">
        <v>144</v>
      </c>
      <c r="E28" s="9" t="s">
        <v>155</v>
      </c>
      <c r="F28" s="9" t="s">
        <v>156</v>
      </c>
      <c r="G28" s="9" t="s">
        <v>157</v>
      </c>
      <c r="H28" s="9" t="s">
        <v>49</v>
      </c>
    </row>
    <row r="29" customFormat="false" ht="43.5" hidden="false" customHeight="true" outlineLevel="0" collapsed="false">
      <c r="A29" s="6" t="s">
        <v>158</v>
      </c>
      <c r="B29" s="7" t="s">
        <v>159</v>
      </c>
      <c r="C29" s="8" t="n">
        <v>2</v>
      </c>
      <c r="D29" s="6" t="s">
        <v>144</v>
      </c>
      <c r="E29" s="9" t="s">
        <v>160</v>
      </c>
      <c r="F29" s="9" t="s">
        <v>161</v>
      </c>
      <c r="G29" s="9" t="s">
        <v>157</v>
      </c>
      <c r="H29" s="9" t="s">
        <v>49</v>
      </c>
    </row>
    <row r="30" customFormat="false" ht="43.5" hidden="false" customHeight="true" outlineLevel="0" collapsed="false">
      <c r="A30" s="6" t="s">
        <v>162</v>
      </c>
      <c r="B30" s="7" t="s">
        <v>163</v>
      </c>
      <c r="C30" s="8" t="n">
        <v>2</v>
      </c>
      <c r="D30" s="6" t="s">
        <v>144</v>
      </c>
      <c r="E30" s="9" t="s">
        <v>164</v>
      </c>
      <c r="F30" s="9" t="s">
        <v>165</v>
      </c>
      <c r="G30" s="9" t="s">
        <v>166</v>
      </c>
      <c r="H30" s="9" t="s">
        <v>167</v>
      </c>
    </row>
    <row r="31" customFormat="false" ht="43.5" hidden="false" customHeight="true" outlineLevel="0" collapsed="false">
      <c r="A31" s="6" t="s">
        <v>168</v>
      </c>
      <c r="B31" s="7" t="s">
        <v>169</v>
      </c>
      <c r="C31" s="8" t="n">
        <v>1</v>
      </c>
      <c r="D31" s="6" t="s">
        <v>170</v>
      </c>
      <c r="E31" s="9" t="s">
        <v>171</v>
      </c>
      <c r="F31" s="9" t="s">
        <v>172</v>
      </c>
      <c r="G31" s="9" t="s">
        <v>173</v>
      </c>
      <c r="H31" s="9" t="s">
        <v>49</v>
      </c>
    </row>
    <row r="32" customFormat="false" ht="43.5" hidden="false" customHeight="true" outlineLevel="0" collapsed="false">
      <c r="A32" s="6" t="s">
        <v>174</v>
      </c>
      <c r="B32" s="7" t="s">
        <v>175</v>
      </c>
      <c r="C32" s="8" t="n">
        <v>2</v>
      </c>
      <c r="D32" s="6" t="s">
        <v>170</v>
      </c>
      <c r="E32" s="9" t="s">
        <v>176</v>
      </c>
      <c r="F32" s="9" t="s">
        <v>177</v>
      </c>
      <c r="G32" s="9" t="s">
        <v>178</v>
      </c>
      <c r="H32" s="9" t="s">
        <v>49</v>
      </c>
    </row>
    <row r="33" customFormat="false" ht="43.5" hidden="false" customHeight="true" outlineLevel="0" collapsed="false">
      <c r="A33" s="6" t="s">
        <v>179</v>
      </c>
      <c r="B33" s="7" t="s">
        <v>180</v>
      </c>
      <c r="C33" s="8" t="n">
        <v>1</v>
      </c>
      <c r="D33" s="6" t="s">
        <v>170</v>
      </c>
      <c r="E33" s="9" t="s">
        <v>181</v>
      </c>
      <c r="F33" s="9" t="s">
        <v>182</v>
      </c>
      <c r="G33" s="9" t="s">
        <v>183</v>
      </c>
      <c r="H33" s="9" t="s">
        <v>49</v>
      </c>
    </row>
    <row r="35" customFormat="false" ht="22.05" hidden="false" customHeight="false" outlineLevel="0" collapsed="false">
      <c r="A35" s="1" t="s">
        <v>184</v>
      </c>
    </row>
    <row r="36" customFormat="false" ht="15" hidden="false" customHeight="false" outlineLevel="0" collapsed="false">
      <c r="A36" s="5" t="s">
        <v>14</v>
      </c>
      <c r="B36" s="5" t="s">
        <v>185</v>
      </c>
      <c r="C36" s="5" t="s">
        <v>186</v>
      </c>
      <c r="D36" s="5" t="s">
        <v>187</v>
      </c>
      <c r="E36" s="5" t="s">
        <v>188</v>
      </c>
      <c r="F36" s="5" t="s">
        <v>189</v>
      </c>
    </row>
    <row r="37" customFormat="false" ht="15" hidden="false" customHeight="false" outlineLevel="0" collapsed="false">
      <c r="A37" s="6" t="s">
        <v>21</v>
      </c>
      <c r="B37" s="7" t="s">
        <v>190</v>
      </c>
      <c r="C37" s="6" t="n">
        <v>25</v>
      </c>
      <c r="D37" s="6" t="n">
        <f aca="false">COUNTIFS($D$5:$D$33,A37,$C$5:$C$33,"&gt;=0")</f>
        <v>8</v>
      </c>
      <c r="E37" s="6" t="n">
        <f aca="false">SUMIFS($C$5:$C$33,$D$5:$D$33,A37)</f>
        <v>16</v>
      </c>
      <c r="F37" s="10" t="n">
        <f aca="false">IF(D37=0,"",E37/(2*D37))</f>
        <v>1</v>
      </c>
    </row>
    <row r="38" customFormat="false" ht="15" hidden="false" customHeight="false" outlineLevel="0" collapsed="false">
      <c r="A38" s="6" t="s">
        <v>69</v>
      </c>
      <c r="B38" s="7" t="s">
        <v>191</v>
      </c>
      <c r="C38" s="6" t="n">
        <v>30</v>
      </c>
      <c r="D38" s="6" t="n">
        <f aca="false">COUNTIFS($D$5:$D$33,A38,$C$5:$C$33,"&gt;=0")</f>
        <v>8</v>
      </c>
      <c r="E38" s="6" t="n">
        <f aca="false">SUMIFS($C$5:$C$33,$D$5:$D$33,A38)</f>
        <v>16</v>
      </c>
      <c r="F38" s="10" t="n">
        <f aca="false">IF(D38=0,"",E38/(2*D38))</f>
        <v>1</v>
      </c>
    </row>
    <row r="39" customFormat="false" ht="15" hidden="false" customHeight="false" outlineLevel="0" collapsed="false">
      <c r="A39" s="6" t="s">
        <v>116</v>
      </c>
      <c r="B39" s="7" t="s">
        <v>192</v>
      </c>
      <c r="C39" s="6" t="n">
        <v>20</v>
      </c>
      <c r="D39" s="6" t="n">
        <f aca="false">COUNTIFS($D$5:$D$33,A39,$C$5:$C$33,"&gt;=0")</f>
        <v>5</v>
      </c>
      <c r="E39" s="6" t="n">
        <f aca="false">SUMIFS($C$5:$C$33,$D$5:$D$33,A39)</f>
        <v>10</v>
      </c>
      <c r="F39" s="10" t="n">
        <f aca="false">IF(D39=0,"",E39/(2*D39))</f>
        <v>1</v>
      </c>
    </row>
    <row r="40" customFormat="false" ht="15" hidden="false" customHeight="false" outlineLevel="0" collapsed="false">
      <c r="A40" s="6" t="s">
        <v>144</v>
      </c>
      <c r="B40" s="7" t="s">
        <v>193</v>
      </c>
      <c r="C40" s="6" t="n">
        <v>15</v>
      </c>
      <c r="D40" s="6" t="n">
        <f aca="false">COUNTIFS($D$5:$D$33,A40,$C$5:$C$33,"&gt;=0")</f>
        <v>5</v>
      </c>
      <c r="E40" s="6" t="n">
        <f aca="false">SUMIFS($C$5:$C$33,$D$5:$D$33,A40)</f>
        <v>9</v>
      </c>
      <c r="F40" s="10" t="n">
        <f aca="false">IF(D40=0,"",E40/(2*D40))</f>
        <v>0.9</v>
      </c>
    </row>
    <row r="41" customFormat="false" ht="15" hidden="false" customHeight="false" outlineLevel="0" collapsed="false">
      <c r="A41" s="6" t="s">
        <v>170</v>
      </c>
      <c r="B41" s="7" t="s">
        <v>194</v>
      </c>
      <c r="C41" s="6" t="n">
        <v>10</v>
      </c>
      <c r="D41" s="6" t="n">
        <f aca="false">COUNTIFS($D$5:$D$33,A41,$C$5:$C$33,"&gt;=0")</f>
        <v>3</v>
      </c>
      <c r="E41" s="6" t="n">
        <f aca="false">SUMIFS($C$5:$C$33,$D$5:$D$33,A41)</f>
        <v>4</v>
      </c>
      <c r="F41" s="10" t="n">
        <f aca="false">IF(D41=0,"",E41/(2*D41))</f>
        <v>0.666666666666667</v>
      </c>
    </row>
    <row r="44" customFormat="false" ht="17.35" hidden="false" customHeight="false" outlineLevel="0" collapsed="false">
      <c r="A44" s="11" t="s">
        <v>4</v>
      </c>
      <c r="B44" s="12" t="n">
        <f aca="false">IF((IF(D37&gt;0,C37,0)+IF(D38&gt;0,C38,0)+IF(D39&gt;0,C39,0)+IF(D40&gt;0,C40,0)+IF(D41&gt;0,C41,0))=0,"",ROUND(100*(IF(D37&gt;0,C37*F37,0)+IF(D38&gt;0,C38*F38,0)+IF(D39&gt;0,C39*F39,0)+IF(D40&gt;0,C40*F40,0)+IF(D41&gt;0,C41*F41,0))/(IF(D37&gt;0,C37,0)+IF(D38&gt;0,C38,0)+IF(D39&gt;0,C39,0)+IF(D40&gt;0,C40,0)+IF(D41&gt;0,C41,0)),1))</f>
        <v>95.2</v>
      </c>
      <c r="C44" s="12"/>
    </row>
    <row r="45" customFormat="false" ht="15" hidden="false" customHeight="false" outlineLevel="0" collapsed="false">
      <c r="A45" s="11" t="s">
        <v>195</v>
      </c>
      <c r="B45" s="11" t="str">
        <f aca="false">IF(B44="","",IF(B44&gt;=85,"A",IF(B44&gt;=70,"B",IF(B44&gt;=55,"C",IF(B44&gt;=40,"D","F")))))</f>
        <v>A</v>
      </c>
      <c r="C45" s="11"/>
    </row>
    <row r="46" customFormat="false" ht="15" hidden="false" customHeight="false" outlineLevel="0" collapsed="false">
      <c r="A46" s="11" t="s">
        <v>196</v>
      </c>
      <c r="B46" s="13" t="n">
        <f aca="false">SUM(D37:D41)</f>
        <v>29</v>
      </c>
      <c r="C46" s="13"/>
    </row>
    <row r="47" customFormat="false" ht="15" hidden="false" customHeight="false" outlineLevel="0" collapsed="false">
      <c r="A47" s="11" t="s">
        <v>197</v>
      </c>
      <c r="B47" s="14" t="n">
        <f aca="false">B46/29</f>
        <v>1</v>
      </c>
      <c r="C47" s="14"/>
    </row>
    <row r="48" customFormat="false" ht="15" hidden="false" customHeight="false" outlineLevel="0" collapsed="false">
      <c r="A48" s="11" t="s">
        <v>198</v>
      </c>
      <c r="B48" s="13" t="n">
        <f aca="false">IF(B44="","",1+SUMPRODUCT(--({95.1,93.8,90.8,89.6,88.5,87.2,86.8,85.3,81.7,81.4,80.8,76.4,75.6,74.2,71.1,64.8,64.8,63,56.4,54.4,33.1}&gt;B44)))</f>
        <v>1</v>
      </c>
      <c r="C48" s="13"/>
    </row>
    <row r="49" customFormat="false" ht="15" hidden="false" customHeight="false" outlineLevel="0" collapsed="false">
      <c r="A49" s="11" t="s">
        <v>199</v>
      </c>
      <c r="B49" s="15" t="n">
        <v>75.9</v>
      </c>
      <c r="C49" s="15"/>
    </row>
    <row r="50" customFormat="false" ht="15" hidden="false" customHeight="false" outlineLevel="0" collapsed="false">
      <c r="A50" s="11" t="s">
        <v>200</v>
      </c>
      <c r="B50" s="16" t="str">
        <f aca="false">INDEX(B37:B41,MATCH(MIN(F37:F41),F37:F41,0))</f>
        <v>Content</v>
      </c>
      <c r="C50" s="16"/>
    </row>
  </sheetData>
  <mergeCells count="7">
    <mergeCell ref="B44:C44"/>
    <mergeCell ref="B45:C45"/>
    <mergeCell ref="B46:C46"/>
    <mergeCell ref="B47:C47"/>
    <mergeCell ref="B48:C48"/>
    <mergeCell ref="B49:C49"/>
    <mergeCell ref="B50:C50"/>
  </mergeCells>
  <dataValidations count="1">
    <dataValidation allowBlank="false" errorStyle="stop" operator="between" showDropDown="false" showErrorMessage="false" showInputMessage="false" sqref="C5:C33" type="list">
      <formula1>"0,1,2,U"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44"/>
    <col collapsed="false" customWidth="true" hidden="false" outlineLevel="0" max="4" min="4" style="0" width="34"/>
    <col collapsed="false" customWidth="true" hidden="false" outlineLevel="0" max="5" min="5" style="0" width="56"/>
    <col collapsed="false" customWidth="true" hidden="false" outlineLevel="0" max="6" min="6" style="0" width="64"/>
    <col collapsed="false" customWidth="true" hidden="false" outlineLevel="0" max="7" min="7" style="0" width="50"/>
    <col collapsed="false" customWidth="true" hidden="false" outlineLevel="0" max="8" min="8" style="0" width="9"/>
    <col collapsed="false" customWidth="true" hidden="false" outlineLevel="0" max="9" min="9" style="0" width="14"/>
  </cols>
  <sheetData>
    <row r="1" customFormat="false" ht="30" hidden="false" customHeight="true" outlineLevel="0" collapsed="false">
      <c r="A1" s="5" t="s">
        <v>12</v>
      </c>
      <c r="B1" s="5" t="s">
        <v>201</v>
      </c>
      <c r="C1" s="5" t="s">
        <v>202</v>
      </c>
      <c r="D1" s="5" t="s">
        <v>203</v>
      </c>
      <c r="E1" s="5" t="s">
        <v>204</v>
      </c>
      <c r="F1" s="5" t="s">
        <v>205</v>
      </c>
      <c r="G1" s="5" t="s">
        <v>206</v>
      </c>
      <c r="H1" s="5" t="s">
        <v>14</v>
      </c>
      <c r="I1" s="5" t="s">
        <v>207</v>
      </c>
    </row>
    <row r="2" customFormat="false" ht="48" hidden="false" customHeight="true" outlineLevel="0" collapsed="false">
      <c r="A2" s="6" t="s">
        <v>208</v>
      </c>
      <c r="B2" s="9" t="s">
        <v>209</v>
      </c>
      <c r="C2" s="9" t="s">
        <v>210</v>
      </c>
      <c r="D2" s="7"/>
      <c r="E2" s="7"/>
      <c r="F2" s="7"/>
      <c r="G2" s="7"/>
      <c r="H2" s="6"/>
      <c r="I2" s="7" t="s">
        <v>211</v>
      </c>
    </row>
    <row r="3" customFormat="false" ht="48" hidden="false" customHeight="true" outlineLevel="0" collapsed="false">
      <c r="A3" s="6" t="s">
        <v>208</v>
      </c>
      <c r="B3" s="9" t="s">
        <v>212</v>
      </c>
      <c r="C3" s="9" t="s">
        <v>213</v>
      </c>
      <c r="D3" s="7"/>
      <c r="E3" s="7"/>
      <c r="F3" s="7"/>
      <c r="G3" s="7"/>
      <c r="H3" s="6"/>
      <c r="I3" s="7" t="s">
        <v>211</v>
      </c>
    </row>
    <row r="4" customFormat="false" ht="48" hidden="false" customHeight="true" outlineLevel="0" collapsed="false">
      <c r="A4" s="6" t="s">
        <v>208</v>
      </c>
      <c r="B4" s="9" t="s">
        <v>214</v>
      </c>
      <c r="C4" s="9" t="s">
        <v>215</v>
      </c>
      <c r="D4" s="7"/>
      <c r="E4" s="7"/>
      <c r="F4" s="7"/>
      <c r="G4" s="7"/>
      <c r="H4" s="6"/>
      <c r="I4" s="7" t="s">
        <v>211</v>
      </c>
    </row>
    <row r="5" customFormat="false" ht="120" hidden="false" customHeight="true" outlineLevel="0" collapsed="false">
      <c r="A5" s="6" t="s">
        <v>19</v>
      </c>
      <c r="B5" s="9" t="s">
        <v>216</v>
      </c>
      <c r="C5" s="9" t="s">
        <v>217</v>
      </c>
      <c r="D5" s="9" t="s">
        <v>218</v>
      </c>
      <c r="E5" s="9" t="s">
        <v>219</v>
      </c>
      <c r="F5" s="9" t="s">
        <v>220</v>
      </c>
      <c r="G5" s="9" t="s">
        <v>221</v>
      </c>
      <c r="H5" s="6" t="s">
        <v>116</v>
      </c>
      <c r="I5" s="17" t="s">
        <v>222</v>
      </c>
    </row>
    <row r="6" customFormat="false" ht="120" hidden="false" customHeight="true" outlineLevel="0" collapsed="false">
      <c r="A6" s="6" t="s">
        <v>26</v>
      </c>
      <c r="B6" s="9" t="s">
        <v>223</v>
      </c>
      <c r="C6" s="9" t="s">
        <v>224</v>
      </c>
      <c r="D6" s="9" t="s">
        <v>225</v>
      </c>
      <c r="E6" s="9" t="s">
        <v>226</v>
      </c>
      <c r="F6" s="9" t="s">
        <v>227</v>
      </c>
      <c r="G6" s="9" t="s">
        <v>228</v>
      </c>
      <c r="H6" s="6" t="s">
        <v>116</v>
      </c>
      <c r="I6" s="17" t="s">
        <v>222</v>
      </c>
    </row>
    <row r="7" customFormat="false" ht="120" hidden="false" customHeight="true" outlineLevel="0" collapsed="false">
      <c r="A7" s="6" t="s">
        <v>32</v>
      </c>
      <c r="B7" s="9" t="s">
        <v>229</v>
      </c>
      <c r="C7" s="9" t="s">
        <v>230</v>
      </c>
      <c r="D7" s="9" t="s">
        <v>231</v>
      </c>
      <c r="E7" s="9" t="s">
        <v>232</v>
      </c>
      <c r="F7" s="9" t="s">
        <v>233</v>
      </c>
      <c r="G7" s="9" t="s">
        <v>234</v>
      </c>
      <c r="H7" s="6" t="s">
        <v>116</v>
      </c>
      <c r="I7" s="17" t="s">
        <v>222</v>
      </c>
    </row>
    <row r="8" customFormat="false" ht="120" hidden="false" customHeight="true" outlineLevel="0" collapsed="false">
      <c r="A8" s="6" t="s">
        <v>38</v>
      </c>
      <c r="B8" s="9" t="s">
        <v>235</v>
      </c>
      <c r="C8" s="9" t="s">
        <v>236</v>
      </c>
      <c r="D8" s="9" t="s">
        <v>237</v>
      </c>
      <c r="E8" s="9" t="s">
        <v>238</v>
      </c>
      <c r="F8" s="9" t="s">
        <v>239</v>
      </c>
      <c r="G8" s="9" t="s">
        <v>240</v>
      </c>
      <c r="H8" s="6" t="s">
        <v>69</v>
      </c>
      <c r="I8" s="17" t="s">
        <v>222</v>
      </c>
    </row>
    <row r="9" customFormat="false" ht="120" hidden="false" customHeight="true" outlineLevel="0" collapsed="false">
      <c r="A9" s="6" t="s">
        <v>44</v>
      </c>
      <c r="B9" s="9" t="s">
        <v>241</v>
      </c>
      <c r="C9" s="9" t="s">
        <v>242</v>
      </c>
      <c r="D9" s="9" t="s">
        <v>243</v>
      </c>
      <c r="E9" s="9" t="s">
        <v>244</v>
      </c>
      <c r="F9" s="9" t="s">
        <v>245</v>
      </c>
      <c r="G9" s="9" t="s">
        <v>246</v>
      </c>
      <c r="H9" s="6" t="s">
        <v>21</v>
      </c>
      <c r="I9" s="17" t="s">
        <v>222</v>
      </c>
    </row>
    <row r="10" customFormat="false" ht="120" hidden="false" customHeight="true" outlineLevel="0" collapsed="false">
      <c r="A10" s="6" t="s">
        <v>50</v>
      </c>
      <c r="B10" s="9" t="s">
        <v>247</v>
      </c>
      <c r="C10" s="9" t="s">
        <v>248</v>
      </c>
      <c r="D10" s="9" t="s">
        <v>249</v>
      </c>
      <c r="E10" s="9" t="s">
        <v>250</v>
      </c>
      <c r="F10" s="9" t="s">
        <v>251</v>
      </c>
      <c r="G10" s="9" t="s">
        <v>252</v>
      </c>
      <c r="H10" s="6" t="s">
        <v>144</v>
      </c>
      <c r="I10" s="17" t="s">
        <v>222</v>
      </c>
    </row>
    <row r="11" customFormat="false" ht="30" hidden="false" customHeight="true" outlineLevel="0" collapsed="false">
      <c r="A11" s="6" t="s">
        <v>253</v>
      </c>
      <c r="B11" s="9" t="s">
        <v>254</v>
      </c>
      <c r="C11" s="7"/>
      <c r="D11" s="7"/>
      <c r="E11" s="7"/>
      <c r="F11" s="7"/>
      <c r="G11" s="7"/>
      <c r="H11" s="7"/>
      <c r="I11" s="7" t="s">
        <v>255</v>
      </c>
    </row>
    <row r="12" customFormat="false" ht="30" hidden="false" customHeight="true" outlineLevel="0" collapsed="false">
      <c r="A12" s="6" t="s">
        <v>253</v>
      </c>
      <c r="B12" s="9" t="s">
        <v>256</v>
      </c>
      <c r="C12" s="7"/>
      <c r="D12" s="7"/>
      <c r="E12" s="7"/>
      <c r="F12" s="7"/>
      <c r="G12" s="7"/>
      <c r="H12" s="7"/>
      <c r="I12" s="7" t="s">
        <v>255</v>
      </c>
    </row>
    <row r="13" customFormat="false" ht="30" hidden="false" customHeight="true" outlineLevel="0" collapsed="false">
      <c r="A13" s="6" t="s">
        <v>253</v>
      </c>
      <c r="B13" s="9" t="s">
        <v>257</v>
      </c>
      <c r="C13" s="7"/>
      <c r="D13" s="7"/>
      <c r="E13" s="7"/>
      <c r="F13" s="7"/>
      <c r="G13" s="7"/>
      <c r="H13" s="7"/>
      <c r="I13" s="7" t="s">
        <v>255</v>
      </c>
    </row>
    <row r="14" customFormat="false" ht="30" hidden="false" customHeight="true" outlineLevel="0" collapsed="false">
      <c r="A14" s="6" t="s">
        <v>253</v>
      </c>
      <c r="B14" s="9" t="s">
        <v>258</v>
      </c>
      <c r="C14" s="7"/>
      <c r="D14" s="7"/>
      <c r="E14" s="7"/>
      <c r="F14" s="7"/>
      <c r="G14" s="7"/>
      <c r="H14" s="7"/>
      <c r="I14" s="7" t="s">
        <v>255</v>
      </c>
    </row>
    <row r="15" customFormat="false" ht="30" hidden="false" customHeight="true" outlineLevel="0" collapsed="false">
      <c r="A15" s="6" t="s">
        <v>253</v>
      </c>
      <c r="B15" s="9" t="s">
        <v>259</v>
      </c>
      <c r="C15" s="7"/>
      <c r="D15" s="7"/>
      <c r="E15" s="7"/>
      <c r="F15" s="7"/>
      <c r="G15" s="7"/>
      <c r="H15" s="7"/>
      <c r="I15" s="7" t="s">
        <v>255</v>
      </c>
    </row>
    <row r="16" customFormat="false" ht="30" hidden="false" customHeight="true" outlineLevel="0" collapsed="false">
      <c r="A16" s="6" t="s">
        <v>253</v>
      </c>
      <c r="B16" s="9" t="s">
        <v>260</v>
      </c>
      <c r="C16" s="7"/>
      <c r="D16" s="7"/>
      <c r="E16" s="7"/>
      <c r="F16" s="7"/>
      <c r="G16" s="7"/>
      <c r="H16" s="7"/>
      <c r="I16" s="7" t="s">
        <v>255</v>
      </c>
    </row>
    <row r="17" customFormat="false" ht="30" hidden="false" customHeight="true" outlineLevel="0" collapsed="false">
      <c r="A17" s="6" t="s">
        <v>253</v>
      </c>
      <c r="B17" s="9" t="s">
        <v>261</v>
      </c>
      <c r="C17" s="7"/>
      <c r="D17" s="7"/>
      <c r="E17" s="7"/>
      <c r="F17" s="7"/>
      <c r="G17" s="7"/>
      <c r="H17" s="7"/>
      <c r="I17" s="7" t="s">
        <v>255</v>
      </c>
    </row>
  </sheetData>
  <autoFilter ref="A1:I17"/>
  <dataValidations count="1">
    <dataValidation allowBlank="true" errorStyle="stop" operator="between" showDropDown="false" showErrorMessage="false" showInputMessage="false" sqref="I2:I118" type="list">
      <formula1>"Strength,Documented,Prototyped,Noted,Fixed,Verified fixed"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4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7" min="6" style="0" width="30"/>
  </cols>
  <sheetData>
    <row r="1" customFormat="false" ht="22.05" hidden="false" customHeight="false" outlineLevel="0" collapsed="false">
      <c r="A1" s="1" t="s">
        <v>262</v>
      </c>
    </row>
    <row r="2" customFormat="false" ht="15" hidden="false" customHeight="false" outlineLevel="0" collapsed="false">
      <c r="A2" s="2" t="s">
        <v>263</v>
      </c>
    </row>
    <row r="4" customFormat="false" ht="15" hidden="false" customHeight="false" outlineLevel="0" collapsed="false">
      <c r="A4" s="5" t="s">
        <v>264</v>
      </c>
      <c r="B4" s="5" t="s">
        <v>13</v>
      </c>
      <c r="C4" s="5" t="s">
        <v>265</v>
      </c>
      <c r="D4" s="5" t="s">
        <v>266</v>
      </c>
      <c r="E4" s="5" t="s">
        <v>267</v>
      </c>
      <c r="F4" s="5" t="s">
        <v>268</v>
      </c>
      <c r="G4" s="5" t="s">
        <v>269</v>
      </c>
    </row>
    <row r="5" customFormat="false" ht="43.5" hidden="false" customHeight="true" outlineLevel="0" collapsed="false">
      <c r="A5" s="6" t="n">
        <v>1</v>
      </c>
      <c r="B5" s="9" t="s">
        <v>218</v>
      </c>
      <c r="C5" s="9" t="s">
        <v>270</v>
      </c>
      <c r="D5" s="17" t="s">
        <v>271</v>
      </c>
      <c r="E5" s="6" t="s">
        <v>272</v>
      </c>
      <c r="F5" s="18" t="s">
        <v>217</v>
      </c>
      <c r="G5" s="9" t="s">
        <v>273</v>
      </c>
    </row>
    <row r="6" customFormat="false" ht="43.5" hidden="false" customHeight="true" outlineLevel="0" collapsed="false">
      <c r="A6" s="6" t="n">
        <v>2</v>
      </c>
      <c r="B6" s="9" t="s">
        <v>225</v>
      </c>
      <c r="C6" s="9" t="s">
        <v>274</v>
      </c>
      <c r="D6" s="17" t="s">
        <v>271</v>
      </c>
      <c r="E6" s="6" t="s">
        <v>272</v>
      </c>
      <c r="F6" s="18" t="s">
        <v>224</v>
      </c>
      <c r="G6" s="9" t="s">
        <v>273</v>
      </c>
    </row>
    <row r="7" customFormat="false" ht="43.5" hidden="false" customHeight="true" outlineLevel="0" collapsed="false">
      <c r="A7" s="6" t="n">
        <v>3</v>
      </c>
      <c r="B7" s="9" t="s">
        <v>231</v>
      </c>
      <c r="C7" s="9" t="s">
        <v>275</v>
      </c>
      <c r="D7" s="17" t="s">
        <v>271</v>
      </c>
      <c r="E7" s="6" t="s">
        <v>272</v>
      </c>
      <c r="F7" s="18" t="s">
        <v>230</v>
      </c>
      <c r="G7" s="9" t="s">
        <v>273</v>
      </c>
    </row>
    <row r="8" customFormat="false" ht="43.5" hidden="false" customHeight="true" outlineLevel="0" collapsed="false">
      <c r="A8" s="6" t="n">
        <v>4</v>
      </c>
      <c r="B8" s="9" t="s">
        <v>237</v>
      </c>
      <c r="C8" s="9" t="s">
        <v>276</v>
      </c>
      <c r="D8" s="17" t="s">
        <v>271</v>
      </c>
      <c r="E8" s="6" t="s">
        <v>272</v>
      </c>
      <c r="F8" s="18" t="s">
        <v>236</v>
      </c>
      <c r="G8" s="9" t="s">
        <v>273</v>
      </c>
    </row>
    <row r="9" customFormat="false" ht="43.5" hidden="false" customHeight="true" outlineLevel="0" collapsed="false">
      <c r="A9" s="6" t="n">
        <v>5</v>
      </c>
      <c r="B9" s="9" t="s">
        <v>243</v>
      </c>
      <c r="C9" s="9" t="s">
        <v>277</v>
      </c>
      <c r="D9" s="17" t="s">
        <v>271</v>
      </c>
      <c r="E9" s="6" t="s">
        <v>272</v>
      </c>
      <c r="F9" s="18" t="s">
        <v>242</v>
      </c>
      <c r="G9" s="9" t="s">
        <v>273</v>
      </c>
    </row>
    <row r="10" customFormat="false" ht="43.5" hidden="false" customHeight="true" outlineLevel="0" collapsed="false">
      <c r="A10" s="6" t="n">
        <v>6</v>
      </c>
      <c r="B10" s="9" t="s">
        <v>249</v>
      </c>
      <c r="C10" s="9" t="s">
        <v>278</v>
      </c>
      <c r="D10" s="17" t="s">
        <v>271</v>
      </c>
      <c r="E10" s="6" t="s">
        <v>272</v>
      </c>
      <c r="F10" s="18" t="s">
        <v>248</v>
      </c>
      <c r="G10" s="9" t="s">
        <v>273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0"/>
  </cols>
  <sheetData>
    <row r="1" customFormat="false" ht="22.05" hidden="false" customHeight="false" outlineLevel="0" collapsed="false">
      <c r="A1" s="1" t="s">
        <v>279</v>
      </c>
    </row>
    <row r="3" customFormat="false" ht="30" hidden="false" customHeight="true" outlineLevel="0" collapsed="false">
      <c r="A3" s="19" t="s">
        <v>280</v>
      </c>
      <c r="B3" s="4" t="s">
        <v>281</v>
      </c>
    </row>
    <row r="4" customFormat="false" ht="30" hidden="false" customHeight="true" outlineLevel="0" collapsed="false">
      <c r="B4" s="4" t="s">
        <v>282</v>
      </c>
    </row>
    <row r="5" customFormat="false" ht="30" hidden="false" customHeight="true" outlineLevel="0" collapsed="false">
      <c r="B5" s="4" t="s">
        <v>283</v>
      </c>
    </row>
    <row r="7" customFormat="false" ht="30" hidden="false" customHeight="true" outlineLevel="0" collapsed="false">
      <c r="A7" s="19" t="s">
        <v>284</v>
      </c>
      <c r="B7" s="4" t="s">
        <v>285</v>
      </c>
    </row>
    <row r="8" customFormat="false" ht="30" hidden="false" customHeight="true" outlineLevel="0" collapsed="false">
      <c r="B8" s="4" t="s">
        <v>286</v>
      </c>
    </row>
    <row r="9" customFormat="false" ht="30" hidden="false" customHeight="true" outlineLevel="0" collapsed="false">
      <c r="B9" s="4" t="s">
        <v>287</v>
      </c>
    </row>
    <row r="11" customFormat="false" ht="30" hidden="false" customHeight="true" outlineLevel="0" collapsed="false">
      <c r="A11" s="19" t="s">
        <v>288</v>
      </c>
      <c r="B11" s="4" t="s">
        <v>289</v>
      </c>
    </row>
    <row r="12" customFormat="false" ht="30" hidden="false" customHeight="true" outlineLevel="0" collapsed="false">
      <c r="B12" s="4" t="s">
        <v>290</v>
      </c>
    </row>
    <row r="13" customFormat="false" ht="30" hidden="false" customHeight="true" outlineLevel="0" collapsed="false">
      <c r="B13" s="4" t="s">
        <v>291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2026-09-28T12:50:51Z</dcterms:created>
  <dc:creator>openpyxl</dc:creator>
  <dc:description/>
  <dc:language>en-US</dc:language>
  <cp:lastModifiedBy/>
  <dcterms:modified xsi:type="dcterms:W3CDTF">2026-09-28T12:50:51Z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